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mc:AlternateContent xmlns:mc="http://schemas.openxmlformats.org/markup-compatibility/2006">
    <mc:Choice Requires="x15">
      <x15ac:absPath xmlns:x15ac="http://schemas.microsoft.com/office/spreadsheetml/2010/11/ac" url="D:\Desktop\2021 - PIANO CASA\"/>
    </mc:Choice>
  </mc:AlternateContent>
  <xr:revisionPtr revIDLastSave="0" documentId="8_{E2C47BB8-88B2-4ED9-8C1A-DC18A4DA5A44}" xr6:coauthVersionLast="46" xr6:coauthVersionMax="46" xr10:uidLastSave="{00000000-0000-0000-0000-000000000000}"/>
  <workbookProtection workbookPassword="CD94" lockStructure="1"/>
  <bookViews>
    <workbookView xWindow="-120" yWindow="-120" windowWidth="29040" windowHeight="15840" tabRatio="905"/>
  </bookViews>
  <sheets>
    <sheet name="PROGETTO" sheetId="1" r:id="rId1"/>
    <sheet name="ELENCO CRITERI" sheetId="2" r:id="rId2"/>
    <sheet name="PESATURA SISTEMA" sheetId="3" r:id="rId3"/>
    <sheet name="REPORT PUNTEGGI" sheetId="4" r:id="rId4"/>
    <sheet name="1.1.2" sheetId="5" r:id="rId5"/>
    <sheet name="2.1.2" sheetId="6" r:id="rId6"/>
    <sheet name="2.1.4" sheetId="7" r:id="rId7"/>
    <sheet name="2.1.5" sheetId="8" r:id="rId8"/>
    <sheet name="2.1.6" sheetId="9" r:id="rId9"/>
    <sheet name="2.2.1" sheetId="10" r:id="rId10"/>
    <sheet name="2.2.2" sheetId="11" r:id="rId11"/>
    <sheet name="2.3.1" sheetId="12" r:id="rId12"/>
    <sheet name="2.3.2" sheetId="13" r:id="rId13"/>
    <sheet name="2.4.2" sheetId="14" r:id="rId14"/>
    <sheet name="3.1.2" sheetId="15" r:id="rId15"/>
    <sheet name="4.2.1" sheetId="16" r:id="rId16"/>
    <sheet name="4.3.1" sheetId="17" r:id="rId17"/>
    <sheet name="4.5.1" sheetId="18" r:id="rId18"/>
    <sheet name="5.2.1" sheetId="19" r:id="rId19"/>
    <sheet name="2.1.9" sheetId="20" state="hidden" r:id="rId20"/>
    <sheet name="4.1.1" sheetId="21" state="hidden" r:id="rId21"/>
  </sheets>
  <definedNames>
    <definedName name="_xlnm.Print_Area" localSheetId="4">'1.1.2'!$A$1:$AF$123</definedName>
    <definedName name="_xlnm.Print_Area" localSheetId="5">'2.1.2'!$A$1:$AF$123</definedName>
    <definedName name="_xlnm.Print_Area" localSheetId="6">'2.1.4'!$A$1:$AF$121</definedName>
    <definedName name="_xlnm.Print_Area" localSheetId="7">'2.1.5'!$A$1:$AF$123</definedName>
    <definedName name="_xlnm.Print_Area" localSheetId="8">'2.1.6'!$A$1:$AF$123</definedName>
    <definedName name="_xlnm.Print_Area" localSheetId="19">'2.1.9'!$A$1:$AG$123</definedName>
    <definedName name="_xlnm.Print_Area" localSheetId="9">'2.2.1'!$A$1:$AF$123</definedName>
    <definedName name="_xlnm.Print_Area" localSheetId="10">'2.2.2'!$A$1:$AF$123</definedName>
    <definedName name="_xlnm.Print_Area" localSheetId="11">'2.3.1'!$A$1:$AF$123</definedName>
    <definedName name="_xlnm.Print_Area" localSheetId="12">'2.3.2'!$A$1:$AF$123</definedName>
    <definedName name="_xlnm.Print_Area" localSheetId="13">'2.4.2'!$A$1:$AF$123</definedName>
    <definedName name="_xlnm.Print_Area" localSheetId="14">'3.1.2'!$A$1:$AF$123</definedName>
    <definedName name="_xlnm.Print_Area" localSheetId="20">'4.1.1'!$A$1:$AG$123</definedName>
    <definedName name="_xlnm.Print_Area" localSheetId="15">'4.2.1'!$A$1:$AF$123</definedName>
    <definedName name="_xlnm.Print_Area" localSheetId="16">'4.3.1'!$A$1:$AF$123</definedName>
    <definedName name="_xlnm.Print_Area" localSheetId="17">'4.5.1'!$A$1:$AF$123</definedName>
    <definedName name="_xlnm.Print_Area" localSheetId="18">'5.2.1'!$A$1:$AF$123</definedName>
    <definedName name="_xlnm.Print_Area" localSheetId="1">'ELENCO CRITERI'!$A$1:$K$121</definedName>
    <definedName name="_xlnm.Print_Area" localSheetId="2">'PESATURA SISTEMA'!$B$1:$R$39</definedName>
    <definedName name="_xlnm.Print_Area" localSheetId="0">PROGETTO!$A$1:$I$63</definedName>
    <definedName name="_xlnm.Print_Area" localSheetId="3">'REPORT PUNTEGGI'!$A$1:$N$35</definedName>
    <definedName name="_xlnm.Print_Titles" localSheetId="4">'1.1.2'!$1:$3</definedName>
    <definedName name="_xlnm.Print_Titles" localSheetId="5">'2.1.2'!$1:$4</definedName>
    <definedName name="_xlnm.Print_Titles" localSheetId="6">'2.1.4'!$1:$4</definedName>
    <definedName name="_xlnm.Print_Titles" localSheetId="7">'2.1.5'!$1:$4</definedName>
    <definedName name="_xlnm.Print_Titles" localSheetId="8">'2.1.6'!$1:$4</definedName>
    <definedName name="_xlnm.Print_Titles" localSheetId="19">'2.1.9'!$1:$4</definedName>
    <definedName name="_xlnm.Print_Titles" localSheetId="9">'2.2.1'!$1:$4</definedName>
    <definedName name="_xlnm.Print_Titles" localSheetId="13">'2.4.2'!$1:$4</definedName>
    <definedName name="_xlnm.Print_Titles" localSheetId="14">'3.1.2'!$1:$4</definedName>
    <definedName name="_xlnm.Print_Titles" localSheetId="20">'4.1.1'!$1:$4</definedName>
    <definedName name="_xlnm.Print_Titles" localSheetId="16">'4.3.1'!$1:$4</definedName>
    <definedName name="_xlnm.Print_Titles" localSheetId="1">'ELENCO CRITERI'!$1:$4</definedName>
    <definedName name="_xlnm.Print_Titles" localSheetId="0">PROGETTO!$1:$1</definedName>
    <definedName name="_xlnm.Print_Titles" localSheetId="3">'REPORT PUNTEGGI'!$1:$5</definedName>
  </definedNames>
  <calcPr calcId="191029" fullCalcOnLoad="1"/>
</workbook>
</file>

<file path=xl/calcChain.xml><?xml version="1.0" encoding="utf-8"?>
<calcChain xmlns="http://schemas.openxmlformats.org/spreadsheetml/2006/main">
  <c r="E1" i="5" l="1"/>
  <c r="Q1" i="5"/>
  <c r="W1" i="5"/>
  <c r="AB1" i="5"/>
  <c r="B3" i="5"/>
  <c r="B6" i="5"/>
  <c r="R6" i="5"/>
  <c r="B11" i="5"/>
  <c r="R12" i="5"/>
  <c r="B17" i="5"/>
  <c r="R17" i="5"/>
  <c r="W24" i="5"/>
  <c r="AB38" i="5"/>
  <c r="AB40" i="5"/>
  <c r="E1" i="6"/>
  <c r="Q1" i="6"/>
  <c r="W1" i="6"/>
  <c r="AB1" i="6"/>
  <c r="B3" i="6"/>
  <c r="B6" i="6"/>
  <c r="R6" i="6"/>
  <c r="B11" i="6"/>
  <c r="R12" i="6"/>
  <c r="B17" i="6"/>
  <c r="R17" i="6"/>
  <c r="W24" i="6" s="1"/>
  <c r="AI25" i="6"/>
  <c r="AH25" i="6" s="1"/>
  <c r="AJ25" i="6"/>
  <c r="AB38" i="6"/>
  <c r="AB40" i="6"/>
  <c r="E1" i="7"/>
  <c r="Q1" i="7"/>
  <c r="W1" i="7"/>
  <c r="AB1" i="7"/>
  <c r="B3" i="7"/>
  <c r="B6" i="7"/>
  <c r="R6" i="7"/>
  <c r="B11" i="7"/>
  <c r="R12" i="7"/>
  <c r="B17" i="7"/>
  <c r="R17" i="7"/>
  <c r="W24" i="7"/>
  <c r="AI25" i="7"/>
  <c r="AJ25" i="7"/>
  <c r="AH25" i="7" s="1"/>
  <c r="AB38" i="7"/>
  <c r="AB40" i="7"/>
  <c r="E1" i="8"/>
  <c r="Q1" i="8"/>
  <c r="W1" i="8"/>
  <c r="AB1" i="8"/>
  <c r="B3" i="8"/>
  <c r="B6" i="8"/>
  <c r="R6" i="8"/>
  <c r="B11" i="8"/>
  <c r="R12" i="8"/>
  <c r="B17" i="8"/>
  <c r="R17" i="8"/>
  <c r="W24" i="8" s="1"/>
  <c r="AI25" i="8"/>
  <c r="AH25" i="8" s="1"/>
  <c r="AJ25" i="8"/>
  <c r="AB40" i="8"/>
  <c r="E1" i="9"/>
  <c r="Q1" i="9"/>
  <c r="W1" i="9"/>
  <c r="AB1" i="9"/>
  <c r="B3" i="9"/>
  <c r="B6" i="9"/>
  <c r="R6" i="9"/>
  <c r="B11" i="9"/>
  <c r="R12" i="9"/>
  <c r="B17" i="9"/>
  <c r="R17" i="9"/>
  <c r="W24" i="9"/>
  <c r="AI25" i="9"/>
  <c r="AJ25" i="9"/>
  <c r="AH25" i="9" s="1"/>
  <c r="AB38" i="9"/>
  <c r="AB40" i="9"/>
  <c r="Q1" i="20"/>
  <c r="W1" i="20"/>
  <c r="AB1" i="20"/>
  <c r="B6" i="20"/>
  <c r="R6" i="20"/>
  <c r="W24" i="20"/>
  <c r="AH25" i="20"/>
  <c r="AI25" i="20"/>
  <c r="AJ25" i="20"/>
  <c r="AB38" i="20"/>
  <c r="AB40" i="20"/>
  <c r="E1" i="10"/>
  <c r="Q1" i="10"/>
  <c r="W1" i="10"/>
  <c r="AB1" i="10"/>
  <c r="B3" i="10"/>
  <c r="B6" i="10"/>
  <c r="R6" i="10"/>
  <c r="B11" i="10"/>
  <c r="R12" i="10"/>
  <c r="B17" i="10"/>
  <c r="R17" i="10"/>
  <c r="AB38" i="10" s="1"/>
  <c r="AJ25" i="10"/>
  <c r="AK25" i="10"/>
  <c r="AK26" i="10"/>
  <c r="AK27" i="10"/>
  <c r="AK28" i="10"/>
  <c r="AK29" i="10"/>
  <c r="AK30" i="10"/>
  <c r="AK31" i="10"/>
  <c r="AI25" i="10" s="1"/>
  <c r="AB40" i="10"/>
  <c r="W59" i="10"/>
  <c r="E1" i="11"/>
  <c r="Q1" i="11"/>
  <c r="W1" i="11"/>
  <c r="AB1" i="11"/>
  <c r="B3" i="11"/>
  <c r="B6" i="11"/>
  <c r="R6" i="11"/>
  <c r="B11" i="11"/>
  <c r="R12" i="11"/>
  <c r="B17" i="11"/>
  <c r="R17" i="11"/>
  <c r="AJ25" i="11"/>
  <c r="AH25" i="11" s="1"/>
  <c r="AK25" i="11"/>
  <c r="AK26" i="11"/>
  <c r="AK27" i="11"/>
  <c r="AK28" i="11"/>
  <c r="AK29" i="11"/>
  <c r="AK30" i="11"/>
  <c r="AK31" i="11"/>
  <c r="AI25" i="11" s="1"/>
  <c r="AB38" i="11"/>
  <c r="AB40" i="11"/>
  <c r="E1" i="12"/>
  <c r="Q1" i="12"/>
  <c r="W1" i="12"/>
  <c r="AB1" i="12"/>
  <c r="B3" i="12"/>
  <c r="B6" i="12"/>
  <c r="R6" i="12"/>
  <c r="B11" i="12"/>
  <c r="R12" i="12"/>
  <c r="B17" i="12"/>
  <c r="R17" i="12"/>
  <c r="AB38" i="12" s="1"/>
  <c r="AJ26" i="12"/>
  <c r="AK26" i="12"/>
  <c r="AI26" i="12" s="1"/>
  <c r="AK27" i="12"/>
  <c r="AK28" i="12"/>
  <c r="AK29" i="12"/>
  <c r="AK30" i="12"/>
  <c r="AK31" i="12"/>
  <c r="AB40" i="12"/>
  <c r="E1" i="13"/>
  <c r="Q1" i="13"/>
  <c r="W1" i="13"/>
  <c r="AB1" i="13"/>
  <c r="B3" i="13"/>
  <c r="B6" i="13"/>
  <c r="R6" i="13"/>
  <c r="B11" i="13"/>
  <c r="R12" i="13"/>
  <c r="B17" i="13"/>
  <c r="R17" i="13"/>
  <c r="W24" i="13" s="1"/>
  <c r="AI26" i="13"/>
  <c r="AJ26" i="13"/>
  <c r="AH26" i="13" s="1"/>
  <c r="AB40" i="13"/>
  <c r="E1" i="14"/>
  <c r="Q1" i="14"/>
  <c r="W1" i="14"/>
  <c r="AB1" i="14"/>
  <c r="B3" i="14"/>
  <c r="B6" i="14"/>
  <c r="R6" i="14"/>
  <c r="B11" i="14"/>
  <c r="R12" i="14"/>
  <c r="Y12" i="14"/>
  <c r="B17" i="14"/>
  <c r="R17" i="14"/>
  <c r="W24" i="14"/>
  <c r="AH26" i="14"/>
  <c r="AI26" i="14"/>
  <c r="AJ26" i="14"/>
  <c r="AB38" i="14"/>
  <c r="AB40" i="14"/>
  <c r="E1" i="15"/>
  <c r="Q1" i="15"/>
  <c r="W1" i="15"/>
  <c r="AB1" i="15"/>
  <c r="B3" i="15"/>
  <c r="B6" i="15"/>
  <c r="R12" i="15"/>
  <c r="R17" i="15"/>
  <c r="W24" i="15" s="1"/>
  <c r="AI26" i="15"/>
  <c r="AJ26" i="15"/>
  <c r="AH26" i="15" s="1"/>
  <c r="AB40" i="15"/>
  <c r="Q1" i="21"/>
  <c r="W1" i="21"/>
  <c r="AB1" i="21"/>
  <c r="B6" i="21"/>
  <c r="R6" i="21"/>
  <c r="W24" i="21"/>
  <c r="AB40" i="21"/>
  <c r="E1" i="16"/>
  <c r="Q1" i="16"/>
  <c r="W1" i="16"/>
  <c r="AB1" i="16"/>
  <c r="B3" i="16"/>
  <c r="B6" i="16"/>
  <c r="R6" i="16"/>
  <c r="B11" i="16"/>
  <c r="R12" i="16"/>
  <c r="B17" i="16"/>
  <c r="R17" i="16"/>
  <c r="AB38" i="16"/>
  <c r="AB40" i="16"/>
  <c r="E1" i="17"/>
  <c r="Q1" i="17"/>
  <c r="W1" i="17"/>
  <c r="AB1" i="17"/>
  <c r="B3" i="17"/>
  <c r="B6" i="17"/>
  <c r="R6" i="17"/>
  <c r="B11" i="17"/>
  <c r="R12" i="17"/>
  <c r="B17" i="17"/>
  <c r="R17" i="17"/>
  <c r="W24" i="17" s="1"/>
  <c r="AJ25" i="17"/>
  <c r="AK25" i="17"/>
  <c r="AI25" i="17" s="1"/>
  <c r="AB40" i="17"/>
  <c r="E1" i="18"/>
  <c r="Q1" i="18"/>
  <c r="W1" i="18"/>
  <c r="AB1" i="18"/>
  <c r="B3" i="18"/>
  <c r="B6" i="18"/>
  <c r="R6" i="18"/>
  <c r="B11" i="18"/>
  <c r="R12" i="18"/>
  <c r="B17" i="18"/>
  <c r="R17" i="18"/>
  <c r="AB38" i="18"/>
  <c r="AB40" i="18"/>
  <c r="E1" i="19"/>
  <c r="Q1" i="19"/>
  <c r="W1" i="19"/>
  <c r="AB1" i="19"/>
  <c r="B3" i="19"/>
  <c r="B6" i="19"/>
  <c r="R6" i="19"/>
  <c r="B11" i="19"/>
  <c r="R12" i="19"/>
  <c r="B17" i="19"/>
  <c r="R17" i="19"/>
  <c r="AB38" i="19" s="1"/>
  <c r="AB40" i="19"/>
  <c r="K2" i="2"/>
  <c r="K3" i="2"/>
  <c r="K4" i="2"/>
  <c r="O7" i="3"/>
  <c r="H8" i="3"/>
  <c r="O9" i="3"/>
  <c r="B10" i="3"/>
  <c r="B11" i="3"/>
  <c r="B12" i="3"/>
  <c r="C12" i="3"/>
  <c r="R12" i="3"/>
  <c r="Y12" i="5" s="1"/>
  <c r="B13" i="3"/>
  <c r="B14" i="3"/>
  <c r="B15" i="3"/>
  <c r="C15" i="3"/>
  <c r="R15" i="3"/>
  <c r="Y12" i="6" s="1"/>
  <c r="B16" i="3"/>
  <c r="C16" i="3"/>
  <c r="R16" i="3"/>
  <c r="Y12" i="7" s="1"/>
  <c r="B17" i="3"/>
  <c r="C17" i="3"/>
  <c r="R17" i="3"/>
  <c r="Y12" i="8" s="1"/>
  <c r="B18" i="3"/>
  <c r="C18" i="3"/>
  <c r="R18" i="3"/>
  <c r="Y12" i="9" s="1"/>
  <c r="B19" i="3"/>
  <c r="B20" i="3"/>
  <c r="C20" i="3"/>
  <c r="R20" i="3"/>
  <c r="Y12" i="10" s="1"/>
  <c r="B21" i="3"/>
  <c r="C21" i="3"/>
  <c r="R21" i="3"/>
  <c r="Y12" i="11" s="1"/>
  <c r="B22" i="3"/>
  <c r="B23" i="3"/>
  <c r="C23" i="3"/>
  <c r="R23" i="3"/>
  <c r="Y12" i="12" s="1"/>
  <c r="B24" i="3"/>
  <c r="C24" i="3"/>
  <c r="R24" i="3"/>
  <c r="Y12" i="13" s="1"/>
  <c r="B25" i="3"/>
  <c r="B26" i="3"/>
  <c r="C26" i="3"/>
  <c r="R26" i="3"/>
  <c r="B27" i="3"/>
  <c r="B28" i="3"/>
  <c r="B29" i="3"/>
  <c r="C29" i="3"/>
  <c r="R29" i="3"/>
  <c r="Y12" i="15" s="1"/>
  <c r="B30" i="3"/>
  <c r="B31" i="3"/>
  <c r="B32" i="3"/>
  <c r="C32" i="3"/>
  <c r="R32" i="3"/>
  <c r="Y12" i="16" s="1"/>
  <c r="B33" i="3"/>
  <c r="B34" i="3"/>
  <c r="C34" i="3"/>
  <c r="R34" i="3"/>
  <c r="Y12" i="17" s="1"/>
  <c r="B35" i="3"/>
  <c r="B36" i="3"/>
  <c r="C36" i="3"/>
  <c r="R36" i="3"/>
  <c r="Y12" i="18" s="1"/>
  <c r="B37" i="3"/>
  <c r="B38" i="3"/>
  <c r="B39" i="3"/>
  <c r="C39" i="3"/>
  <c r="R39" i="3"/>
  <c r="Y12" i="19" s="1"/>
  <c r="A42" i="1"/>
  <c r="D42" i="1"/>
  <c r="A43" i="1"/>
  <c r="D43" i="1"/>
  <c r="A44" i="1"/>
  <c r="D44" i="1"/>
  <c r="A45" i="1"/>
  <c r="D45" i="1"/>
  <c r="A46" i="1"/>
  <c r="D46" i="1"/>
  <c r="H54" i="1"/>
  <c r="H55" i="1"/>
  <c r="H56" i="1"/>
  <c r="H57" i="1"/>
  <c r="H58" i="1"/>
  <c r="H59" i="1"/>
  <c r="H60" i="1"/>
  <c r="H61" i="1"/>
  <c r="H62" i="1"/>
  <c r="H63" i="1"/>
  <c r="G3" i="4"/>
  <c r="G4" i="4"/>
  <c r="K5" i="4"/>
  <c r="A6" i="4"/>
  <c r="A7" i="4"/>
  <c r="P7" i="4"/>
  <c r="P6" i="4" s="1"/>
  <c r="A8" i="4"/>
  <c r="B8" i="4"/>
  <c r="M8" i="4"/>
  <c r="N8" i="4"/>
  <c r="M7" i="4" s="1"/>
  <c r="N7" i="4" s="1"/>
  <c r="M6" i="4" s="1"/>
  <c r="P8" i="4"/>
  <c r="A9" i="4"/>
  <c r="A10" i="4"/>
  <c r="P10" i="4"/>
  <c r="P9" i="4" s="1"/>
  <c r="A11" i="4"/>
  <c r="B11" i="4"/>
  <c r="M11" i="4"/>
  <c r="N11" i="4" s="1"/>
  <c r="P11" i="4"/>
  <c r="A12" i="4"/>
  <c r="B12" i="4"/>
  <c r="M12" i="4"/>
  <c r="N12" i="4" s="1"/>
  <c r="P12" i="4"/>
  <c r="A13" i="4"/>
  <c r="B13" i="4"/>
  <c r="M13" i="4"/>
  <c r="N13" i="4" s="1"/>
  <c r="P13" i="4"/>
  <c r="A14" i="4"/>
  <c r="B14" i="4"/>
  <c r="M14" i="4"/>
  <c r="N14" i="4"/>
  <c r="P14" i="4"/>
  <c r="A15" i="4"/>
  <c r="P15" i="4"/>
  <c r="A16" i="4"/>
  <c r="B16" i="4"/>
  <c r="M16" i="4"/>
  <c r="N16" i="4" s="1"/>
  <c r="P16" i="4"/>
  <c r="A17" i="4"/>
  <c r="B17" i="4"/>
  <c r="M17" i="4"/>
  <c r="N17" i="4" s="1"/>
  <c r="P17" i="4"/>
  <c r="A18" i="4"/>
  <c r="P18" i="4"/>
  <c r="A19" i="4"/>
  <c r="B19" i="4"/>
  <c r="M19" i="4"/>
  <c r="N19" i="4"/>
  <c r="P19" i="4"/>
  <c r="A20" i="4"/>
  <c r="B20" i="4"/>
  <c r="M20" i="4"/>
  <c r="N20" i="4"/>
  <c r="M18" i="4" s="1"/>
  <c r="N18" i="4" s="1"/>
  <c r="P20" i="4"/>
  <c r="A21" i="4"/>
  <c r="P21" i="4"/>
  <c r="A22" i="4"/>
  <c r="B22" i="4"/>
  <c r="M22" i="4"/>
  <c r="N22" i="4"/>
  <c r="M21" i="4" s="1"/>
  <c r="N21" i="4" s="1"/>
  <c r="P22" i="4"/>
  <c r="A23" i="4"/>
  <c r="A24" i="4"/>
  <c r="P24" i="4"/>
  <c r="P23" i="4" s="1"/>
  <c r="A25" i="4"/>
  <c r="B25" i="4"/>
  <c r="M25" i="4"/>
  <c r="N25" i="4" s="1"/>
  <c r="M24" i="4" s="1"/>
  <c r="N24" i="4" s="1"/>
  <c r="M23" i="4" s="1"/>
  <c r="P25" i="4"/>
  <c r="A26" i="4"/>
  <c r="A27" i="4"/>
  <c r="M27" i="4"/>
  <c r="N27" i="4" s="1"/>
  <c r="M26" i="4" s="1"/>
  <c r="P27" i="4"/>
  <c r="P26" i="4" s="1"/>
  <c r="A28" i="4"/>
  <c r="B28" i="4"/>
  <c r="M28" i="4"/>
  <c r="N28" i="4"/>
  <c r="P28" i="4"/>
  <c r="A29" i="4"/>
  <c r="P29" i="4"/>
  <c r="A30" i="4"/>
  <c r="B30" i="4"/>
  <c r="M30" i="4"/>
  <c r="N30" i="4"/>
  <c r="M29" i="4" s="1"/>
  <c r="N29" i="4" s="1"/>
  <c r="P30" i="4"/>
  <c r="A31" i="4"/>
  <c r="P31" i="4"/>
  <c r="A32" i="4"/>
  <c r="B32" i="4"/>
  <c r="M32" i="4"/>
  <c r="N32" i="4"/>
  <c r="M31" i="4" s="1"/>
  <c r="N31" i="4" s="1"/>
  <c r="P32" i="4"/>
  <c r="A33" i="4"/>
  <c r="A34" i="4"/>
  <c r="P34" i="4"/>
  <c r="P33" i="4" s="1"/>
  <c r="A35" i="4"/>
  <c r="B35" i="4"/>
  <c r="M35" i="4"/>
  <c r="N35" i="4" s="1"/>
  <c r="M34" i="4" s="1"/>
  <c r="N34" i="4" s="1"/>
  <c r="M33" i="4" s="1"/>
  <c r="P35" i="4"/>
  <c r="E42" i="1" l="1"/>
  <c r="N6" i="4"/>
  <c r="M10" i="4"/>
  <c r="N10" i="4" s="1"/>
  <c r="M9" i="4" s="1"/>
  <c r="AH26" i="12"/>
  <c r="N23" i="4"/>
  <c r="E44" i="1"/>
  <c r="E46" i="1"/>
  <c r="N33" i="4"/>
  <c r="M15" i="4"/>
  <c r="N15" i="4" s="1"/>
  <c r="E45" i="1"/>
  <c r="N26" i="4"/>
  <c r="AH24" i="17"/>
  <c r="AH25" i="10"/>
  <c r="AB38" i="17"/>
  <c r="AB38" i="15"/>
  <c r="AB38" i="8"/>
  <c r="AB38" i="13"/>
  <c r="E43" i="1" l="1"/>
  <c r="N9" i="4"/>
  <c r="M5" i="4"/>
  <c r="D49" i="1" s="1"/>
</calcChain>
</file>

<file path=xl/sharedStrings.xml><?xml version="1.0" encoding="utf-8"?>
<sst xmlns="http://schemas.openxmlformats.org/spreadsheetml/2006/main" count="1318" uniqueCount="416">
  <si>
    <t>Allegato 1b</t>
  </si>
  <si>
    <t>Protocollo ITACA CAMPANIA</t>
  </si>
  <si>
    <t>Protocollo Sintetico</t>
  </si>
  <si>
    <t>Residenziale</t>
  </si>
  <si>
    <t>ATTESTATO DI CONFORMITA' DEL PROGETTO</t>
  </si>
  <si>
    <t>Dati generali</t>
  </si>
  <si>
    <t>Comune</t>
  </si>
  <si>
    <t>Provincia</t>
  </si>
  <si>
    <t>Foglio-particella-subalterno</t>
  </si>
  <si>
    <t>Pratica n°</t>
  </si>
  <si>
    <t>NA</t>
  </si>
  <si>
    <t>Codice ISTAT</t>
  </si>
  <si>
    <t>Data</t>
  </si>
  <si>
    <t>EDIFICIO</t>
  </si>
  <si>
    <t>Nome</t>
  </si>
  <si>
    <t xml:space="preserve"> </t>
  </si>
  <si>
    <t>Oggetto</t>
  </si>
  <si>
    <t>Tipo intervento</t>
  </si>
  <si>
    <t>COMMITTENTE</t>
  </si>
  <si>
    <t>Nome e cognome</t>
  </si>
  <si>
    <t>Indirizzo</t>
  </si>
  <si>
    <t>RESPONSABILE DEL PROGETTO</t>
  </si>
  <si>
    <t>Albo della provincia di</t>
  </si>
  <si>
    <t>n°</t>
  </si>
  <si>
    <t>DIRETTORE DEI LAVORI</t>
  </si>
  <si>
    <t>COSTRUTTORE</t>
  </si>
  <si>
    <t>Nome e cognome/
Ragione sociale</t>
  </si>
  <si>
    <t>Caratteristiche dell'edificio</t>
  </si>
  <si>
    <t>Ubicazione dell'edificio</t>
  </si>
  <si>
    <t>Tipologia di edificio</t>
  </si>
  <si>
    <t>Numero di piani dell'edificio</t>
  </si>
  <si>
    <t>Volume dell'edificio (m³)</t>
  </si>
  <si>
    <t>Rapporto S/V / Numero Gradi Giorno</t>
  </si>
  <si>
    <t>S/V</t>
  </si>
  <si>
    <t>GG</t>
  </si>
  <si>
    <t>Prestazioni relative</t>
  </si>
  <si>
    <t>Area</t>
  </si>
  <si>
    <t>Peso</t>
  </si>
  <si>
    <t>Punteggio</t>
  </si>
  <si>
    <t>Punteggio globale</t>
  </si>
  <si>
    <t>Prestazioni assolute</t>
  </si>
  <si>
    <t>Trasmittanza termica media dell'involucro edilizio</t>
  </si>
  <si>
    <t>W/m²K</t>
  </si>
  <si>
    <t>Indice di prestazione energetica per la climatizzazione invernale (EPi)</t>
  </si>
  <si>
    <t>kWh/m²</t>
  </si>
  <si>
    <t>Trasmittanza solare totale effettiva del pacchetto finestra/schermo</t>
  </si>
  <si>
    <t>-</t>
  </si>
  <si>
    <t>Trasmittanza termica periodica dell'involucro edilizio</t>
  </si>
  <si>
    <t>Indice di prestazione energetica per la produzione dell'acqua calda sanitaria (EPacs)</t>
  </si>
  <si>
    <t xml:space="preserve">Energia elettrica coperta da fonti rinnovabili </t>
  </si>
  <si>
    <t>Percentuale dei materiali provenienti da fonti rinnovabili</t>
  </si>
  <si>
    <t>%</t>
  </si>
  <si>
    <t>Percentuale di acqua potabile risparmiata per usi indoor</t>
  </si>
  <si>
    <r>
      <t>Quantità di emissioni di CO</t>
    </r>
    <r>
      <rPr>
        <b/>
        <vertAlign val="subscript"/>
        <sz val="8"/>
        <rFont val="Arial"/>
        <family val="2"/>
      </rPr>
      <t>2</t>
    </r>
    <r>
      <rPr>
        <b/>
        <sz val="8"/>
        <rFont val="Arial"/>
        <family val="2"/>
      </rPr>
      <t xml:space="preserve"> equivalente annua prodotta per l'esercizio dell'edificio</t>
    </r>
  </si>
  <si>
    <r>
      <t>kgCO</t>
    </r>
    <r>
      <rPr>
        <vertAlign val="subscript"/>
        <sz val="8"/>
        <rFont val="Arial"/>
        <family val="2"/>
      </rPr>
      <t>2</t>
    </r>
    <r>
      <rPr>
        <sz val="8"/>
        <rFont val="Arial"/>
        <family val="2"/>
      </rPr>
      <t xml:space="preserve"> eq/m²</t>
    </r>
  </si>
  <si>
    <t>Fattore medio di luce diurna</t>
  </si>
  <si>
    <t>UBICAZIONE</t>
  </si>
  <si>
    <t xml:space="preserve">Protocollo ITACA CAMPANIA </t>
  </si>
  <si>
    <t>All'interno del centro storico</t>
  </si>
  <si>
    <t>All'esterno del centro storico</t>
  </si>
  <si>
    <t>TIPOLOGIA</t>
  </si>
  <si>
    <t>CERTIFICATO DI COSTRUZIONE</t>
  </si>
  <si>
    <t>Edificio unifamiliare</t>
  </si>
  <si>
    <t>Edificio plurifamiliare</t>
  </si>
  <si>
    <t>NUMERO DI PIANI</t>
  </si>
  <si>
    <t>≤2</t>
  </si>
  <si>
    <t>&gt;2</t>
  </si>
  <si>
    <t>ELENCO CRITERI</t>
  </si>
  <si>
    <t>1. Qualità del sito</t>
  </si>
  <si>
    <t>1.1 Condizioni del sito</t>
  </si>
  <si>
    <t>1.1.2</t>
  </si>
  <si>
    <t>Livello di urbanizzazione del sito</t>
  </si>
  <si>
    <t>Esigenza:</t>
  </si>
  <si>
    <t>Favorire l'uso di aree urbanizzate per limitare il consumo di suolo.</t>
  </si>
  <si>
    <t>Indicatore di prestazione:</t>
  </si>
  <si>
    <t>Livello di urbanizzazione dell'area in cui si trova il sito di costruzione.</t>
  </si>
  <si>
    <t>Unità di misura:</t>
  </si>
  <si>
    <t xml:space="preserve"> -</t>
  </si>
  <si>
    <t>2. Consumo di risorse</t>
  </si>
  <si>
    <t>2.1 Energia primaria non rinnovabile prevista durante il ciclo di vita</t>
  </si>
  <si>
    <t>2.1.2</t>
  </si>
  <si>
    <t>Trasmittanza termica dell'involucro edilizio</t>
  </si>
  <si>
    <t>Ridurre il fabbisogno di energia primaria per la climatizzazione invernale.</t>
  </si>
  <si>
    <t>Rapporto percentuale tra la trasmittanza media di progetto degli elementi di involucro (Um) e la trasmittanza media corrispondente ai valori limite di legge (Um,lim).</t>
  </si>
  <si>
    <t xml:space="preserve">% </t>
  </si>
  <si>
    <t>2.1.3</t>
  </si>
  <si>
    <t>Energia netta per il riscaldamento</t>
  </si>
  <si>
    <t>Ridurre il fabbisogno energetico dell’edificio ottimizzando le soluzioni costruttive e le scelte architettoniche in particolare relativamente all’involucro</t>
  </si>
  <si>
    <t>Rapporto percentuale tra il fabbisogno annuo di energia netta per il riscaldamento (Qi) e il fabbisogno annuo di energia netta per il riscaldamento corrispondente alla tipica pratica costruttiva (Qi,lim)</t>
  </si>
  <si>
    <t>2.1.4</t>
  </si>
  <si>
    <t>Energia primaria per il riscaldamento</t>
  </si>
  <si>
    <t>Esigenza</t>
  </si>
  <si>
    <t>Ridurre i consumi di energia primaria per il riscaldamento.</t>
  </si>
  <si>
    <t>Rapporto percentuale tra l'energia primaria annua per il riscaldamento (EPi) e l'energia primaria limite (EPi,L).</t>
  </si>
  <si>
    <t>2.1.5</t>
  </si>
  <si>
    <t>Controllo della radiazione solare</t>
  </si>
  <si>
    <t>Ridurre gli apporti solari nel periodo estivo.</t>
  </si>
  <si>
    <t>Trasmittanza solare totale effettiva del pacchetto finestra/schermo (gf').</t>
  </si>
  <si>
    <t>2.1.6</t>
  </si>
  <si>
    <t>Inerzia termica dell’edificio</t>
  </si>
  <si>
    <t>Mantenere buone condizioni di comfort termico negli ambienti interni nel periodo estivo, evitando il surriscaldamento dell’aria.</t>
  </si>
  <si>
    <t>Rapporto percentuale tra la trasmittanza termica periodica media di progetto degli elementi di involucro (Yiem) e la trasmittanza termica periodica media corrispondente ai valori limite di legge (Yiem,lim).</t>
  </si>
  <si>
    <t>2.2 Energia da fonti rinnovabili</t>
  </si>
  <si>
    <t>2.2.1</t>
  </si>
  <si>
    <t>Energia termica per ACS</t>
  </si>
  <si>
    <t>Incoraggiare l’uso di energia prodotta da fonti rinnovabili per la produzione di ACS.</t>
  </si>
  <si>
    <t>Percentuale di energia primaria per ACS coperta da fonti rinnovabili.</t>
  </si>
  <si>
    <t>2.2.2</t>
  </si>
  <si>
    <t>Energia elettrica</t>
  </si>
  <si>
    <t>Incoraggiare l’uso di energia elettrica prodotta da fonti rinnovabili.</t>
  </si>
  <si>
    <t>Percentuale di energia elettrica coperta da fonti rinnovabili.</t>
  </si>
  <si>
    <t>2.3 Materiali eco-compatibili</t>
  </si>
  <si>
    <t>2.3.1</t>
  </si>
  <si>
    <t>Materiali da fonti rinnovabili</t>
  </si>
  <si>
    <t>Ridurre il consumo di materie prime non rinnovabili.</t>
  </si>
  <si>
    <t>Percentuale dei materiali provenienti da fonti rinnovabili che sono stati utilizzati nell’intervento.</t>
  </si>
  <si>
    <t>2.3.2</t>
  </si>
  <si>
    <t>Materiali riciclati/recuperati</t>
  </si>
  <si>
    <t>Favorire l’impiego di materiali riciclati e/o di recupero per diminuire il consumo di nuove risorse.</t>
  </si>
  <si>
    <t>Percentuale dei materiali riciclati e/o di recupero che sono stati utilizzati nell’intervento.</t>
  </si>
  <si>
    <t>2.4 Acqua potabile</t>
  </si>
  <si>
    <t>2.4.1</t>
  </si>
  <si>
    <t>Acqua potabile per irrigazione</t>
  </si>
  <si>
    <t>Ridurre i consumi di acqua potabile per irrigazione attraverso l’impiego di strategie di recupero o di ottimizzazione d’uso dell’acqua</t>
  </si>
  <si>
    <t>Volume di acqua potabile risparmiata per irrigazione rispetto al fabbisogno base calcolato</t>
  </si>
  <si>
    <t>2.4.2</t>
  </si>
  <si>
    <t>Acqua potabile per usi indoor</t>
  </si>
  <si>
    <t>Ridurre i consumi di acqua potabile per usi indoor attraverso l’impiego di strategie di recupero o di ottimizzazione d’uso dell’acqua.</t>
  </si>
  <si>
    <t>Volume di acqua potabile risparmiata per usi indoor rispetto al fabbisogno base calcolato.</t>
  </si>
  <si>
    <t xml:space="preserve">3. Carichi Ambientali </t>
  </si>
  <si>
    <r>
      <t>3.1 Emissioni di CO</t>
    </r>
    <r>
      <rPr>
        <b/>
        <i/>
        <vertAlign val="subscript"/>
        <sz val="10"/>
        <rFont val="Arial"/>
        <family val="2"/>
      </rPr>
      <t xml:space="preserve">2 </t>
    </r>
    <r>
      <rPr>
        <b/>
        <i/>
        <sz val="10"/>
        <rFont val="Arial"/>
        <family val="2"/>
      </rPr>
      <t>equivalente</t>
    </r>
  </si>
  <si>
    <t>3.1.2</t>
  </si>
  <si>
    <t xml:space="preserve"> Emissioni previste in fase operativa</t>
  </si>
  <si>
    <r>
      <t>Ridurre la quantità di emissioni di CO</t>
    </r>
    <r>
      <rPr>
        <vertAlign val="subscript"/>
        <sz val="8"/>
        <rFont val="Arial"/>
        <family val="2"/>
      </rPr>
      <t>2</t>
    </r>
    <r>
      <rPr>
        <sz val="8"/>
        <rFont val="Arial"/>
        <family val="2"/>
      </rPr>
      <t xml:space="preserve"> equivalente da energia primaria non rinnovabile impiegata per l’esercizio annuale dell’edificio.</t>
    </r>
  </si>
  <si>
    <r>
      <t>Rapporto percentuale tra la quantità di emissioni di CO</t>
    </r>
    <r>
      <rPr>
        <vertAlign val="subscript"/>
        <sz val="8"/>
        <rFont val="Arial"/>
        <family val="2"/>
      </rPr>
      <t>2</t>
    </r>
    <r>
      <rPr>
        <sz val="8"/>
        <rFont val="Arial"/>
        <family val="2"/>
      </rPr>
      <t xml:space="preserve"> equivalente annua prodotta per l’esercizio dell’edificio in progetto e la quantità di emissioni di CO</t>
    </r>
    <r>
      <rPr>
        <vertAlign val="subscript"/>
        <sz val="8"/>
        <rFont val="Arial"/>
        <family val="2"/>
      </rPr>
      <t>2</t>
    </r>
    <r>
      <rPr>
        <sz val="8"/>
        <rFont val="Arial"/>
        <family val="2"/>
      </rPr>
      <t xml:space="preserve"> equivalente annua prodotta per l’esercizio di un edificio standard con la medesima destinazione d'uso.</t>
    </r>
  </si>
  <si>
    <t>4. Qualità ambientale indoor</t>
  </si>
  <si>
    <t>4.2 Benessere termoigrometrico</t>
  </si>
  <si>
    <t>4.2.1</t>
  </si>
  <si>
    <t>Temperatura dell’aria</t>
  </si>
  <si>
    <t>Mantenere un livello soddisfacente di comfort termico limitando al contempo i consumi energetici.</t>
  </si>
  <si>
    <t>Modalità di scambio termico con le superfici in funzione della tipologia di sistema di distribuzione dell’impianto di riscaldamento e dei terminali scaldanti.</t>
  </si>
  <si>
    <t>4.3 Benessere visivo</t>
  </si>
  <si>
    <t>4.3.1</t>
  </si>
  <si>
    <t>Illuminazione naturale</t>
  </si>
  <si>
    <t>Assicurare adeguati livelli d’illuminazione naturale in tutti gli spazi primari occupati.</t>
  </si>
  <si>
    <t>Fattore di luce diurna medio degli ambienti dell'edificio (Dm).</t>
  </si>
  <si>
    <t>4.5 Inquinamento elettromagnetico</t>
  </si>
  <si>
    <t>4.5.1</t>
  </si>
  <si>
    <t>Campi magnetici a frequenza industriale (50Hertz)</t>
  </si>
  <si>
    <t>Minimizzare il livello dei campi elettrici e magnetici a frequenza industriale (50 Hz) negli ambienti interni al fine di ridurre il più possibile l’esposizione degli individui.</t>
  </si>
  <si>
    <t>Presenza e qualità delle strategie per la riduzione dell’esposizione.</t>
  </si>
  <si>
    <t>5. Qualità del servizio</t>
  </si>
  <si>
    <t>5.2 Mantenimento delle prestazioni in fase operativa</t>
  </si>
  <si>
    <t>5.2.1</t>
  </si>
  <si>
    <t>Disponibilità della documentazione tecnica degli edifici</t>
  </si>
  <si>
    <t>Ottimizzare l’operatività dell’edificio e dei suoi sistemi tecnici.</t>
  </si>
  <si>
    <t>Presenza e qualità dei contenuti di un piano di conservazione e aggiornamento della documentazione tecnica.</t>
  </si>
  <si>
    <t>PESO CRITERIO ALL'INTERNO DELLA CATEGORIA</t>
  </si>
  <si>
    <t>PESO CRITERIO ALL'INTERNO DEL SISTEMA</t>
  </si>
  <si>
    <t>ELENCO CRITERI E RELATIVI PESI</t>
  </si>
  <si>
    <t>x</t>
  </si>
  <si>
    <t>PUNTEGGIO</t>
  </si>
  <si>
    <t>PUNTEGGIO PESATO</t>
  </si>
  <si>
    <t>ELENCO CRITERI E RELATIVI PUNTEGGI</t>
  </si>
  <si>
    <t>CRITERIO</t>
  </si>
  <si>
    <t>AREA DI VALUTAZIONE</t>
  </si>
  <si>
    <t>CATEGORIA</t>
  </si>
  <si>
    <t>ESIGENZA</t>
  </si>
  <si>
    <t>PESO DEL CRITERIO</t>
  </si>
  <si>
    <t>nella categoria</t>
  </si>
  <si>
    <t>nel sistema completo</t>
  </si>
  <si>
    <t>INDICATORE DI PRESTAZIONE</t>
  </si>
  <si>
    <t>UNITA' DI MISURA</t>
  </si>
  <si>
    <t>SCALA DI PRESTAZIONE</t>
  </si>
  <si>
    <t>PUNTI</t>
  </si>
  <si>
    <t>NEGATIVO</t>
  </si>
  <si>
    <t>Zona non urbanizzata</t>
  </si>
  <si>
    <t>SUFFICIENTE</t>
  </si>
  <si>
    <t>Zona a bassa urbanizzazione (periferia)</t>
  </si>
  <si>
    <t>BUONO</t>
  </si>
  <si>
    <t>Zona ad alta urbanizzazione (semi-periferica)</t>
  </si>
  <si>
    <t>OTTIMO</t>
  </si>
  <si>
    <t>Zona ad alta urbanizzazione (centro cittadino)</t>
  </si>
  <si>
    <t>METODO E STRUMENTI DI VERIFICA</t>
  </si>
  <si>
    <t>Per il calcolo dell'indicatore di prestazione e relativo punteggio, si proceda come segue: 
- Verificare l'ubicazione del sito di costruzione rispetto al centro cittadino.
- Scegliere tra gli scenari quello che meglio descrive le caratteristiche dell'intervento in oggetto e inserire il valore corrispondente all'interno della cella  "VALORE INDICATORE DI PRESTAZIONE" della presente scheda.</t>
  </si>
  <si>
    <t>VALORE INDICATORE DI PRESTAZIONE</t>
  </si>
  <si>
    <t>TARGET</t>
  </si>
  <si>
    <t>NOTE (da compilare dal tecnico unicamente in fase di prevalutazione)</t>
  </si>
  <si>
    <t>DATI DI INPUT</t>
  </si>
  <si>
    <t>VALORE</t>
  </si>
  <si>
    <t>DOCUMENTAZIONE</t>
  </si>
  <si>
    <t>NOME DOCUMENTO</t>
  </si>
  <si>
    <t>Planimetria a scala adeguata per indicare la posizione del sito di costruzione rispetto al centro cittadino.</t>
  </si>
  <si>
    <t>Documentazione d'archivio della destinazione d'uso dell'area</t>
  </si>
  <si>
    <t>Documento di calcolo a supporto della definizione del livello di contaminazione del sito.</t>
  </si>
  <si>
    <t>Relazione contente il dettaglio dei dati di progetto e dei calcoli effettuati per ottenere il valore dell'indicatore di prestazione richiesto.</t>
  </si>
  <si>
    <t>Altri documenti:</t>
  </si>
  <si>
    <t>BENCHMARKING</t>
  </si>
  <si>
    <t>La scala è stata definita considerando come migliore pratica standard la costruzione di edifici nelle aree periferiche, in modo da premiare la realizzazione di costruzioni in siti localizzati presso centri cittadini o zone semi periferiche.</t>
  </si>
  <si>
    <t>RIFERIMENTI LEGISLATIVI</t>
  </si>
  <si>
    <t>RIFERIMENTI NORMATIVI</t>
  </si>
  <si>
    <t>E’ vietata la riproduzione per qualsiasi tipo di utilizzo del presente documento, anche parziale, sia in forma cartacea sia elettronica.</t>
  </si>
  <si>
    <t>p</t>
  </si>
  <si>
    <t>m</t>
  </si>
  <si>
    <t>q</t>
  </si>
  <si>
    <t>&gt;100.0</t>
  </si>
  <si>
    <r>
      <t>N.B.(1) Il metodo di verifica descritto deve essere applicato all'intero edificio nel caso di:
- progetto di nuova costruzione;
- progetto di ristrutturazione relativo ad un edificio con Snetta &gt; 1000 m² (la Snetta si riferisce all'edificio post intervento di ristrutturazione).
Nel caso di progetto di ristrutturazione relativo ad un edificio con Snetta &lt;= 1000 m² (la Snetta si riferisce all'edificio post intervento di ristrutturazione) il metodo di verifica deve essere applicato solo agli elementi di involucro interessati dall'intervento.
Per il calcolo dell'indicatore di prestazione e relativo punteggio, si proceda come segue:
- Calcolare la trasmittanza termica media degli elementi di involucro Um (strutture opache verticali, strutture opache orizzontali o inclinate, pavimenti verso locali non riscaldati o verso l’esterno, chiusure trasparenti) secondo la procedura descritta di seguito (B):
- calcolare la trasmittanza termica di ogni elemento di involucro (UNI EN 6946 e UNI EN ISO 10077-1);
- verificare il valore della trasmittanza termica U delle pareti fittizie degli elementi di involucro opaco rispetto alla trasmittanza termica U della parete corrente (Dlgs 311/06): 
      dalla verifica può risultare:
    - Ufi ≤ 1.15*Uci: in questo caso il contributo della trasmittanza termica della parete al calcolo dell’indicatore è dato dal prodotto Ufi*Afi;
    - Ufi &gt; 1.15*Uci: in questo caso il contributo della parete al calcolo dell’indicatore è dato dal ponte termico (vedi punto seguente);
- calcolare la trasmittanza termica lineare dei ponti termici (UNI EN ISO 14683);
- calcolare la trasmittanza termica media degli elementi di involucro con la seguente formula:
[Σ(Aci*Uci )+Σ(Afi*Ufi) + Σ(Li*</t>
    </r>
    <r>
      <rPr>
        <sz val="9"/>
        <rFont val="Symbol"/>
        <family val="1"/>
        <charset val="2"/>
      </rPr>
      <t>y</t>
    </r>
    <r>
      <rPr>
        <sz val="9"/>
        <rFont val="Arial"/>
        <family val="2"/>
      </rPr>
      <t xml:space="preserve">i) +Σ(Awi*Uwi)]/ [Σ(Aci)+ Σ(Afi)+ Σ(Awi)]
dove:
Aci = area corrente dell'elemento d'involucro opaco (m²)
Uci = trasmittanza termica media della parete corrente dell’elemento d'involucro opaco (W/m²K)
Afi = area fittizia dell'elemento d'involucro opaco (m²)
Ufi = trasmittanza termica media della parete fittizia dell’elemento d'involucro opaco (W/m²K)
Li = lunghezza del ponte termico i-esimo, dove esiste (m)
</t>
    </r>
    <r>
      <rPr>
        <sz val="9"/>
        <rFont val="Symbol"/>
        <family val="1"/>
        <charset val="2"/>
      </rPr>
      <t>y</t>
    </r>
    <r>
      <rPr>
        <sz val="9"/>
        <rFont val="Arial"/>
        <family val="2"/>
      </rPr>
      <t>i = trasmittanza termica lineare del ponte termico i-esimo, dove esiste (W/mK)
Awi = area dell'elemento d'involucro trasparente (m²)
Uwi = trasmittanza termica media dell’elemento d'involucro trasparente (W/m²K)</t>
    </r>
  </si>
  <si>
    <t>- Calcolare la trasmittanza termica corrispondente ai valori limite di legge Ulim per ciascun componente di involucro
- Calcolare la trasmittanza termica media degli elementi di involucro corrispondente ai valori limite di legge (Um,lim) con la seguente formula (A):
[Σ(Aci*Uc,lim )+Σ(Afi*Uc,lim*1.15) +Σ(Awi*Uw,lim)]/ [Σ(Aci)+ Σ(Afi)+ Σ(Awi)]
dove:
Aci = area corrente dell'elemento d'involucro opaco i-esimo (m²)
Uci,lim = trasmittanza termica limite della parete corrente dell’elemento d'involucro opaco i-esimo (W/m²K)
Afi = area fittizia dell'elemento d'involucro opaco i-esimo (m²)
Awi = area dell'elemento d'involucro trasparente i-esimo (m²)
Uwi,lim = trasmittanza termica limite dell’elemento d'involucro trasparente i-esimo (W/m²K)
N.B.(2) I valori di trasmittanza termica dei componenti di involucro opaco sono moltiplicati per un fattore correttivo maggiorativo del 15%, valore limite per un ponte termico corretto (Dlgs. 311/06 - Allegato A).
- Calcolare il rapporto percentuale tra la trasmittanza termica media degli elementi di involucro e la trasmittanza termica media
 degli elementi di involucro corrispondente ai valori limite di legge:
•  B/A x 100;
- Inserire il valore calcolato all'interno della cella corrispondente al "VALORE INDICATORE DI PRESTAZIONE" della presente scheda.</t>
  </si>
  <si>
    <t>ES</t>
  </si>
  <si>
    <t>Trasmittanza termica media di progetto degli elementi di involucro (B)</t>
  </si>
  <si>
    <t>Trasmittanza termica media degli elementi di involucro corrispondente ai valori limite di legge (A)</t>
  </si>
  <si>
    <r>
      <t>W/m</t>
    </r>
    <r>
      <rPr>
        <vertAlign val="superscript"/>
        <sz val="10"/>
        <rFont val="Arial"/>
        <family val="2"/>
      </rPr>
      <t>2</t>
    </r>
    <r>
      <rPr>
        <sz val="10"/>
        <rFont val="Arial"/>
        <family val="2"/>
      </rPr>
      <t>K</t>
    </r>
  </si>
  <si>
    <t>W/mK</t>
  </si>
  <si>
    <t>Relazione ex legge 10 Art. 28 con indicazione di:
- stratigrafie adottate e relativo codice identificativo specificando per ogni componente: spessore, densità, conduttività, calore specifico, permeabilità al vapore;
- tipologie di chiusure trasparenti specificando per ognuna: dimensioni totali, area vetrata, area del telaio, spessore del vetro, trasmittanza termica del vetro, fattore solare, trasmissione luminosa, materiale del distanziatore, coefficiente di trasmissione lineare, materiale del telaio, trasmittanza termica del telaio, trasmittanza termica totale del serramento.</t>
  </si>
  <si>
    <t>L. 9 gennaio 1991. n.10 - "Norme per l’attuazione del piano energetico nazionale in materia di uso nazionale dell’energia, di risparmio energetico e di sviluppo delle fonti rinnovabili di energia"
D.lgs 19 agosto 2005, n. 192 - "Attuazione della direttiva 2002/91/CE relativa al rendimento energetico nell'edilizia."</t>
  </si>
  <si>
    <t>UNI 6946:2007 "Componenti e elementi per l'edilizia. Resistenza termica e trasmittanza termica. Metodo di calcolo."
UNI EN ISO 10077-1 "Prestazione termica di porte, finestre e chiusure oscuranti. Calcolo della termittanza termica. Generalità."
UNI EN ISO 14683:2008 "Ponti termici in edilizia. Coefficiente di trasmissione termica lineica, metodi semplificati e valori di riferimento."</t>
  </si>
  <si>
    <t>&gt;100</t>
  </si>
  <si>
    <t>Per il calcolo dell'indicatore di prestazione e relativo punteggio, si proceda come segue:
- Calcolare l’indice di prestazione energetica per la climatizzazione invernale (EPi) di cui al d.lgs 192/2005 e ss.mm.ii;
- Calcolare il valore limite dell’indice di prestazione energetica per la climatizzazione invernale (EPiL) di cui al d.lgs n. 192/2005 e ss.mm.ii;
- Calcolare il rapporto percentuale tra l'indice di prestazione energetica per la climatizzazione invernale dell'edificio da valutare (EPi) e il valore limite (EPi,L):
•  B/A x 100;
- Inserire il valore calcolato all'interno della cella corrispondente al "VALORE INDICATORE DI PRESTAZIONE" della presente scheda.
N.B.(1) In assenza di impianti di termici per la climatizzazione invernale il calcolo dell’indice EPi deve essere effettuato secondo le modalità di cui all’Allegato 1 (Allegato A, paragrafo 2 - Linee guida nazionali per la certificazione energetica degli edifici) del DM 26/6/2009.</t>
  </si>
  <si>
    <t>Indice di prestazione energetica per la climatizzazione invernale EPi (B)</t>
  </si>
  <si>
    <t>Valore limite dell’indice di prestazione energetica per la climatizzazione invernale  EPiL di cui al d.lgs n. 192/2005 e ss.mm.ii (A)</t>
  </si>
  <si>
    <t>Piante, prospetti e sezioni quotate con indicazione del codice identificativo delle stratigrafie.</t>
  </si>
  <si>
    <t>Relazione descrittiva delle schedulazioni di funzionamento degli elementi schermanti.</t>
  </si>
  <si>
    <t>Relazione descrittiva delle schedulazioni per ogni ambiente relative a: termostatazione invernale, occupazione, ricambi d'aria, illuminazione, utenze elettriche.</t>
  </si>
  <si>
    <t>Progetto del sistema impiantistico per la climatizzazione invernale (relazione tecnica e descrizione dettagliata del sistema di regolazione, tavole di riferimento).</t>
  </si>
  <si>
    <t xml:space="preserve">L. 9 gennaio 1991. n.10 - "Norme per l’attuazione del piano energetico nazionale in materia di uso nazionale dell’energia, di risparmio energetico e di sviluppo delle fonti rinnovabili di energia"
D.P.R. 26 agosto 1993 n. 412 - "Regolamento recante norme per la progettazione, l'installazione e la manutenzione degli impianti termici degli edifici, ai fini del contenimento dei consumi di energia, in attuazione dell'art. 4, comma 4 della legge 9 gennaio 1991, n.10".
D.lgs 19 agosto 2005, n. 192 - "Attuazione della direttiva 2002/91/CE relativa al rendimento energetico nell'edilizia."
D.lgs 30 maggio 2008 n.115 - "Attuazione della direttiva 2006/32/CE relativa all'efficienza degli usi finali dell'energia e i servizi energetici e abrogazione della direttiva 93/76/CEE"
D.P.R. 2 aprile 2009, n. 59 - "Regolamento di attuazione dell'articolo 4, comma 1, lettere a) e b), del decreto legislativo 19 agosto 2005, n. 192, concernente attuazione della direttiva 2002/91/CE sul rendimento energetico in edilizia."
D.M. (sviluppo economico) 26 giugno 2009 - "Linee guida nazionali per la certificazione energetica degli edifici." </t>
  </si>
  <si>
    <t>UNI TS 11300:2008 "Prestazioni energetiche degli edifici."</t>
  </si>
  <si>
    <t>Per il calcolo dell'indicatore di prestazione e relativo punteggio, si proceda come segue:
- Calcolare i pesi da attribuire alle esposizioni, compresa quella orizzontale, in funzione dei dati climatici riportati nella UNI 10349 e della provincia di appartenenza, mediante le seguenti formule:
    peso, esp,i = Irr, esp,i / Σ(Irr, esp,i)
    dove:
    Irr = irradiazione solare globale di ciascuna esposizione (MJ/m²)
N.B.(1) Irr, OR= Σ(Hb+Hd)
      dove:
      Irr, OR: irradiazione solare globale per l'esposizione orizzontale
      Hb: irradiazione solare diffusa sul piano orizzontale
      Hd: irradiazione solare diretta sul piano orizzontale
L'irradiazione solare globale di ciascuna esposizione verticale va scelta in relazione all'angolo azimutale (a) che formano gli assi principali dell'edificio con l'asse NORD - SUD, misurato in senso orario, secondo la tabella seguente:
337,5&lt;a&lt;22,5        Irr, N
22,5&lt;a&lt;67,5          Irr, NE/NO
67,5&lt;a&lt;112,5        Irr, E/O
112,5&lt;a&lt;157,5      Irr, SE/SO
157,5&lt;a&lt;202,5      Irr, S
202,5&lt;a&lt;257,5      Irr, SE/SO
257,5&lt;a&lt;292,5      Irr, E/O
292,5&lt;a&lt;337,5      Irr, NE/NO 
- Calcolare, per ciascuna esposizione verticale, i fattori di ombreggiamento medi delle finestre (Fov, Ffin, Fhor) della stagione di 
raffrescamento per le esposizioni verticali come descritto nella serie UNI TS 11300. I fattori di ombreggiamento vanno scelti 
in relazione alla latitudine, all'esposizione di ciascuna superficie e all'angolo azimutale (a) che formano gli assi principali dell'edificio 
con l'asse NORD - SUD, misurato in senso orario, secondo la tabella seguente:
315&lt;a&lt;45        Fov, Ffin, Fhor, N
45&lt;a&lt;135        Fov, Ffin, Fhor, E/O
135&lt;a&lt;225      Fov, Ffin, Fhor, S
225&lt;a&lt;315      Fov, Ffin, Fhor, E/O
- Calcolare, per ciascun pacchetto finestra/schermo, il valore di trasmittanza solare totale (gt) secondo la procedura descritta al punto 5.1 della norma
 UNI EN 13363-1;</t>
  </si>
  <si>
    <t>- Calcolare il fattore di riduzione delle schermature mobili (fsh,with) medi della stagione di raffrescamento da prospetto 15 della norma UNI TS 11300:1;
- Calcolare, per ciascun pacchetto finestra/schermo, il valore di trasmittanza totale effettiva (gf) mediante la formula seguente:
gf= Fov*Ffin*Fhor [(1-fsh, with)*gg+fsh, with*gt]
dove:
Fov, 1, 2, 3,..., n= fattore di ombreggiatura relativo ad aggetti orizzontali 
Ffin, 1, 2, 3,..., n = fattore di ombreggiatura relativo ad aggetti verticali 
Fhor, 1, 2, 3,..., n = fattore ombreggiatura relativo ad ostruzioni esterne
fsh, with= fattore di riduzione medio per le schermature mobili
gg= valore di trasmittanza solare del vetro
gt= valore di trasmittanza solare totale del pacchetto finestra/schermo
- Calcolare il valore gf medio per ciascuna esposizione mediante la seguente formula:
gf, esp=Σ(gfi*Ai) / Σ(Ai, esp)
dove:
gfi= trasmittanza solare effettiva del pacchetto finestra/schermo i-esimo
Ai= area della superficie trasparente i-esima
Ai, esp =superficie trasparente totale dell'esposizione considerata
- Calcolare la trasmittanza solare totale effettiva dell'edificio (gf') come media dei valori calcolati per i diversi orientamenti, pesata sulle esposizioni, mediante la seguente formula:
    gf'= Σ(gf, esp*peso, esp*At, esp) / Σ(At, esp*peso, esp)
    dove:
    gf, esp= trasmittanza solare effettiva per ciascuna esposizione
    peso, esp = peso attribuito a ciascuna esposizione
    At, esp = superficie trasparente totale di ciascuna esposizione
- Inserire il valore calcolato all'interno della cella corrispondente al "VALORE INDICATORE DI PRESTAZIONE" della presente scheda. 
N.B.(2) Per stagione di raffrescamento si intende quella costituita dai mesi di giugno, luglio agosto e settembre.</t>
  </si>
  <si>
    <t>Esposizione</t>
  </si>
  <si>
    <t>ESP, 1</t>
  </si>
  <si>
    <t>ESP, 2</t>
  </si>
  <si>
    <t>ESP, 3</t>
  </si>
  <si>
    <t>ESP, 4</t>
  </si>
  <si>
    <t>ORIZZ</t>
  </si>
  <si>
    <t>gf, esp</t>
  </si>
  <si>
    <t>peso, esp</t>
  </si>
  <si>
    <t>At, esp</t>
  </si>
  <si>
    <t>m²</t>
  </si>
  <si>
    <t>Prospetti e sezioni quotati con indicazione delle tipologie degli elementi schermanti (per ciascun tipo di finestra specificare: tipologia di schermatura, materiale, colore, dimensioni, inclinazione, distanza dalla superficie vetrata).</t>
  </si>
  <si>
    <t>Relazione descrittiva delle tipologie di chiusure trasparenti specificando per ognuna: dimensioni totali, area vetrata, area del telaio, spessore del vetro, trasmittanza termica del vetro, fattore solare, trasmissione luminosa, materiale del distanziatore, coefficiente di trasmissione lineare, materiale del telaio, trasmittanza termica del telaio, trasmittanza termica totale del serramento.</t>
  </si>
  <si>
    <t>D.lgs 30 maggio 2008 n.115 - "Attuazione della direttiva 2006/32/CE relativa all'efficienza degli usi finali dell'energia e i servizi energetici e abrogazione della direttiva 93/76/CEE."
D.P.R. 2 aprile 2009, n. 59 - "Regolamento di attuazione dell'articolo 4, comma 1, lettere a) e b), del decreto legislativo 19 agosto 2005, n. 192, concernente attuazione della direttiva 2002/91/CE sul rendimento energetico in edilizia."</t>
  </si>
  <si>
    <t>UNI 13363-1 "Dispositivi di protezione solare in combinazione con vetrate – Calcolo della trasmittanza solare e luminosa – Metodo semplificato."
UNI TS 11300:2008 "Prestazione energetica degli edifici Parte1: determinazione del fabbisogno di energia termica dell'edificio per la climatizzazione estiva ed invernale."
UNI 10349 "Riscaldamento e raffrescamento degli edifici. Dati climatici."</t>
  </si>
  <si>
    <t>Per il calcolo dell'indicatore di prestazione e relativo punteggio, si proceda come segue:
- Calcolare la trasmittanza termica periodica per ciascun componente di involucro opaco verticale e orizzontale secondo il procedimento descritto nella norma EN ISO 13786;
- Calcolare la trasmittanza termica periodica media di progetto degli elementi di involucro Yiem (B) (strutture opache verticali, strutture opache orizzontali e inclinate) secondo la seguente formula:
Σ(Ai*Yiei) / Σ(Ai)
dove:
Ai = area dell'elemento d'involucro i-esimo (m²)
Yiei = trasmittanza termica periodica dell'elemento d'involucro i-esimo (W/m²K)
- Calcolare la trasmittanza termica periodica corrispondente ai valori limite di legge per ciascun componente di involucro opaco verticale e orizzontale da D.P.R 59/09;
- Calcolare la trasmittanza termica periodica media degli elementi di involucro corrispondente ai valori limite di legge Yiem,lim (A) secondo la seguente formula:
Σ(Ai*Yiei,lim) / Σ(Ai)
dove:
Ai = area dell'elemento d'involucro i-esimo (m²)
Yiei,lim = trasmittanza termica periodica corrispondente ai valori limite di legge dell'elemento d'involucro i-esimo  (W/m²K)
N.B.(1) Relativamente a tutte le pareti verticali opache non considerare quelle comprese nel quadrante NO - N - NE
- Calcolare il rapporto percentuale tra la trasmittanza termica periodica media degli elementi di involucro e la trasmittanza termica 
periodica media degli elementi di involucro corrispondente ai valori limite di legge:
•  B/A x 100;
- Inserire il valore calcolato all'interno della cella corrispondente al "VALORE INDICATORE DI PRESTAZIONE" della presente scheda.</t>
  </si>
  <si>
    <t>Trasmittanza termica periodica media di progetto degli elementi di involucro Yiem (B)</t>
  </si>
  <si>
    <t>Trasmittanza termica periodica media degli elementi di involucro corrispondente ai valori limite di legge Yiem,lim (A)</t>
  </si>
  <si>
    <t>Relazione ex legge 10 Art. 28 con indicazione di:
- stratigrafie adottate e relativo codice identificativo specificando per ogni componente: spessore, densità, conduttività, calore specifico, permeabilità al vapore.</t>
  </si>
  <si>
    <t>L. 9 gennaio 1991. n.10 - "Norme per l’attuazione del piano energetico nazionale in materia di uso nazionale dell’energia, di risparmio energetico e di sviluppo delle fonti rinnovabili di energia."
D.lgs 19 agosto 2005, n. 192 - "Attuazione della direttiva 2002/91/CE relativa al rendimento energetico nell'edilizia."
D.P.R. 2 aprile 2009, n. 59 - "Regolamento di attuazione dell'articolo 4, comma 1, lettere a) e b), del decreto legislativo 19 agosto 2005, n. 192, concernente attuazione della direttiva 2002/91/CE sul rendimento energetico in edilizia."</t>
  </si>
  <si>
    <t>EN ISO 13786 "Thermal performance of buildings components - Dynamic thermal characteristics - Calculation methods".</t>
  </si>
  <si>
    <t>in centro storico
%</t>
  </si>
  <si>
    <t>scala</t>
  </si>
  <si>
    <t>&lt;20</t>
  </si>
  <si>
    <t>&lt;50</t>
  </si>
  <si>
    <t>Per il calcolo dell'indicatore di prestazione e relativo punteggio, si proceda come segue:
- Calcolare il fabbisogno standard di ACS (Qw) in accordo con la procedura descritta al punto 5.2 della norma UNI TS 11300-2;
- Calcolare le perdite dell'impianto per ACS (Ql,w) e l'energia ausiliaria elettrica (Qaux,w) in accordo con la procedura descritta 
al punto 6.9 della norma UNI TS 11300-2;
- Calcolare il fabbisogno teorico di energia primaria per ACS (EPw) (A) con la seguente formula:
EPw= (Qw+Ql,w)*fp+Qaux,w*fpel
dove:
fp: fattore di conversione dell'energia primaria del combustibile utilizzato
fpel: fattore di conversione dell'energia primaria dell' energia elettrica
- Calcolare il contributo totale di energia per ACS prodotta dagli impianti a fonte energetica rinnovabile in relazione alle scelte progettuali e costruttive del sistema stesso (Qg,w) (B);
- Calcolare il rapporto percentuale tra energia per ACS prodotta dagli impianti a fonte energetica rinnovabile e il fabbisogno teorico di energia primaria per ACS :
•  B/A x 100;
- Inserire il valore attribuito all'interno della cella corrispondente al "VALORE INDICATORE DI PRESTAZIONE" della presente scheda.
N.B.(1) I fattori di conversione dell'energia primaria sono quelli deliberati dall’Autorità per l’Energia elettrica e il Gas (AEEG) 
per l’anno in corso
N.B.(2) Si consigliano le seguenti norme per il calcolo dell'energia prodotta da fonti rinnovabili:
- UNI 15316-4-2 (pompe di calore per impianti geotermici);
- UNI 15316-4-3 (collettori solari);
- UNI 15316-4-5 (teleriscaldamento se alimentato da fonti energetiche rinnovabili);
- UNI 15316-4-7 (biomasse).</t>
  </si>
  <si>
    <t xml:space="preserve"> Per il calcolo dell’indice di prestazione energetica per la produzione dell’acqua calda sanitaria (EPacs) si proceda come segue:
- Calcolare il valore di EPacs con la seguente formula:
EPacs= (Qw+Ql,w -Qg, w)*fp+Qaux,w*fpel
dove:
Qw: fabbisogno standard di ACS
Ql,w: perdite dell'impianto per ACS
Qg,w: energia per ACS prodotta dagli impianti a fonte energetica rinnovabile
Qaux,w: energia ausiliaria elettrica
fp: fattore di conversione dell'energia primaria del combustibile utilizzato
fpel: fattore di conversione dell'energia primaria dell' energia elettrica
- Inserire il valore calcolato all'interno della cella corrispondente alla voce "DATI DI INPUT" della presente scheda.
N.B.(3) In assenza di impianti di termici per la preparazione dell’acqua calda sanitaria il calcolo dell’indice EPacs deve essere
effettuato secondo le modalità di cui all’Allegato 1 (Allegato A, paragrafo2) del DM 26/6/2009.</t>
  </si>
  <si>
    <t>Indice di prestazione energetica per la produzione dell’acqua calda sanitaria (EPacs)</t>
  </si>
  <si>
    <t xml:space="preserve">Fabbisogno di energia termica per ACS (Qw)  </t>
  </si>
  <si>
    <t>Fabbisogno teorico di energia primaria per ACS (EPw) (A)</t>
  </si>
  <si>
    <t>Perdite dell'impianto (Ql,w)</t>
  </si>
  <si>
    <t>Energia ausiliaria elettrica (Qaux,w)</t>
  </si>
  <si>
    <t>Energia per ACS prodotta dagli impianti a fonte energetica rinnovabile (Qg,w) (B)</t>
  </si>
  <si>
    <t>Progetto degli impianti a fonte energetica rinnovabile.</t>
  </si>
  <si>
    <t>Progetto dell'impianto di produzione di ACS.</t>
  </si>
  <si>
    <t>UNI TS 11300:2008 "Prestazioni energetiche degli edifici."
UNI 15316-4-2 "Impianti di riscaldamento degli edifici - Metodo per il calcolo dei requisiti energetici e dei rendimenti dell'impianto - Parte 4-2: Sistemi di generazione per il riscaldamento degli ambienti, pompe di calore."
UNI 15316-4-3 "Impianti di riscaldamento degli edifici - Metodo per il calcolo dei requisiti energetici e dei rendimenti dell'impianto - Parte 4-3: Sistemi di generazione del calore, sistemi solari termici."
UNI 15316-4-5 "Impianti di riscaldamento degli edifici - Metodo per il calcolo dei requisiti energetici e dei rendimenti dell'impianto - Parte 4-5: Sistemi di generazione per il riscaldamento degli ambienti, prestazione e qualità delle reti di riscaldamento urbane e dei sistemi per ampie volumetrie."
UNI 15316-4-7 "Impianti di riscaldamento degli edifici - Metodo per il calcolo dei requisiti energetici e dei rendimenti dell'impianto - Parte 4-7: Sistemi di generazione per il riscaldamento degli ambienti, sistemi di combustione a biomassa."</t>
  </si>
  <si>
    <t>edifici plurifamiliari
%</t>
  </si>
  <si>
    <t>edifici unifamiliari
%</t>
  </si>
  <si>
    <t>&lt;25</t>
  </si>
  <si>
    <r>
      <t xml:space="preserve">Per il calcolo dell'indicatore di prestazione e relativo punteggio, si proceda come segue:
- </t>
    </r>
    <r>
      <rPr>
        <u/>
        <sz val="9"/>
        <rFont val="Arial"/>
        <family val="2"/>
      </rPr>
      <t>Prerequisito: v</t>
    </r>
    <r>
      <rPr>
        <sz val="9"/>
        <rFont val="Arial"/>
        <family val="2"/>
      </rPr>
      <t>erificare la presenza di un impianto a fonte energetica rinnovabile con potenza installata pari a 1kWp per ogni unità abitativa dell'edificio;
- Calcolare il consumo standard di energia elettrica (Qel) da prospetto G.12, della norma UNI 13790:2008, in relazione alla tipologia di edificio (unifamiliare o plurifamiliare) (A);
- Calcolare il contributo di energia elettrica prodotta da sistemi a FER (Qg,el), in relazione alle scelte progettuali e costruttive del sistema stesso (B);
- Quantificare la percentuale totale di energia elettrica da sistemi a fonti energetiche rinnovabili calcolata sul totale dei consumi elettrici stimati:
•  B/A x 100;
- Inserire il valore attribuito all'interno della cella corrispondente al "VALORE INDICATORE DI PRESTAZIONE" della presente scheda.
N.B.(1) Si consigliano le seguenti norme per il calcolo dell'energia prodotta da fonti rinnovabili:
- UNI 15316-4-4 (cogenerazione);
- UNI 15316-4-6 (fotovoltaico).</t>
    </r>
  </si>
  <si>
    <t>Energia elettrica prodotta in sito da fonti rinnovabili (Qg,el) (B)</t>
  </si>
  <si>
    <t>Fabbisogno di energia elettrica (Qel) (A)</t>
  </si>
  <si>
    <t>Progetto degli impianti a fonte energetica rinnovabile</t>
  </si>
  <si>
    <t>Legge dello Stato 27/02/2009 n. 14 - "Conversione in legge, con modificazioni, del decreto-legge 30 dicembre 2008, n. 207, recante proroga di termini previsti da disposizioni legislative e disposizioni finanziarie urgenti."</t>
  </si>
  <si>
    <t>UNI EN 13790:2008 "Prestazione termica degli edifici - Calcolo del fabbisogno di energia per il riscaldamento."
Direttiva 2008/1/CE del Parlamento Europeo e del Consiglio del 15 gennaio 2008 sulla prevenzione e la riduzione integrate dell'inquinamento.
UNI 15316-4-4 "Impianti di riscaldamento degli edifici - Metodo per il calcolo dei requisiti energetici e dei rendimenti dell'impianto - Parte 4-4: Sistemi di generazione del calore, sistemi di cogenerazione negli edifici."
UNI 15316-4-6 "Impianti di riscaldamento degli edifici - Metodo per il calcolo dei requisiti energetici e dei rendimenti dell'impianto - Parte 4-6: Sistemi di generazione del calore, sistemi fotovoltaici."</t>
  </si>
  <si>
    <t xml:space="preserve">n° piani ≤ 2
% </t>
  </si>
  <si>
    <t>n° piani &gt; 2
%</t>
  </si>
  <si>
    <t>-1</t>
  </si>
  <si>
    <t>0</t>
  </si>
  <si>
    <t>3</t>
  </si>
  <si>
    <t>N.B.(1) Il metodo di verifica descritto deve essere applicato:
- agli elementi di involucro dell'intero edificio, nel caso di progetto di nuova costruzione;
- agli elementi di involucro interessati dall'intervento, nel caso di progetto di ristrutturazione.
Inoltre per "materiale proveniente da fonte rinnovabile" si intende un materiale che sia in grado di rigenerarsi naturalmente in un lasso di tempo contenuto (materiali di origine vegetale ed animale).
Per il calcolo dell'indicatore di prestazione e relativo punteggio, si proceda come segue:
- Effettuare un inventario dei materiali da costruzione impiegati per la realizzazione di elementi di involucro opaco e trasparente (chiusura verticale ed orizzontale) calcolando il peso di ognuno di essi (A);
- Calcolare il peso complessivo dei materiali provenienti da fonti rinnovabili (B) utilizzati nell’edificio;
- Calcolare la percentuale dei materiali provenienti da fonti rinnovabili rispetto alla totalità dei materiali impiegati nell’intervento: 
•  B/A x 100;
- Inserire il valore così ottenuto all'interno della cella corrispondente al "VALORE INDICATORE DI PRESTAZIONE" della presente scheda.</t>
  </si>
  <si>
    <t>Peso totale dei materiali provenienti da fonti rinnovabili per la realizzazione degli elementi di involucro (B)</t>
  </si>
  <si>
    <t>kg</t>
  </si>
  <si>
    <t>Peso totale dei materiali utilizzati per la realizzazione degli elementi di involucro (A)</t>
  </si>
  <si>
    <t xml:space="preserve">Computo metrico dei materiali edili utlizzati.
</t>
  </si>
  <si>
    <t>Estratto del computo metrico con l'indicazione dei materiali edili utilizzati per la realizzazione dell'involucro edilizio.</t>
  </si>
  <si>
    <t>Estratto del computo metrico con l'indicazione dei materiali edili provenienti da fonti rinnovabili utilizzati per la realizzazione dell'involucro edilizio.</t>
  </si>
  <si>
    <t>Livello 0: E' stato quantificato il peso di materiali da fonti rinnovabili presente in alcuni edifici scelti come rappresentativi della comune pratica costruttiva a supporto dello sviluppo del presente strumento di valutazione. Il peso totale dei materiali da fonti rinnovabili presenti negli elementi di involucro opaco e trasparente (chiusura verticale ed orizzontale compreso strato di inerti del vespaio)  è stato messo in rapporto con il peso complessivo di tali elementi.
Livello 3: E' stato quantificato il peso di materiali da fonti rinnovabili presente in alcuni edifici scelti come rappresentativi della miglior pratica costruttiva a supporto dello sviluppo del presente strumento di valutazione. La miglior pratica è stata trattata in due modi differenti a seconda del numero di piani e quindi della possibilità di utilizzare alcune tecnologie innovative. Il peso totale dei materiali da fonti rinnovabili presenti negli elementi di involucro opaco e trasparente (chiusura verticale ed orizzontale compreso strato di inerti del vespaio)  è stato messo in rapporto con il peso complessivo di tali elementi.</t>
  </si>
  <si>
    <t>N.B.(1) Il metodo di verifica descritto deve essere applicato:
- agli elementi di involucro dell'intero edificio, nel caso di progetto di nuova costruzione;
- agli elementi di involucro interessati dall'intervento, nel caso di progetto di ristrutturazione.
Per il calcolo dell'indicatore di prestazione e relativo punteggio, si proceda come segue:
- Effettuare un inventario dei materiali da costruzione impiegati per la realizzazione di elementi di involucro opaco e trasparente (chiusura verticale ed orizzontale) calcolando il peso di ognuno di essi (A);
- Calcolare il peso complessivo dei materiali riciclati e/o di recupero, utilizzati nell’edificio (B);
- Calcolare la percentuale dei materiali riciclati e/o di recupero, rispetto alla totalità dei materiali  impiegati nell’intervento:
•  B/A x 100;
- Inserire il valore così ottenuto all'interno della cella corrispondente al "VALORE INDICATORE DI PRESTAZIONE" della presente scheda.</t>
  </si>
  <si>
    <t>Peso totale dei materiali riciclati per la realizzazione degli elementi di involucro (B)</t>
  </si>
  <si>
    <t>Estratto del computo metrico con l'indicazione dei materiali edili riciclati/recuperati  utilizzati per la realizzazione dell'involucro edilizio.</t>
  </si>
  <si>
    <t xml:space="preserve">Livello 0: E' stato quantificato il peso di materiali riciclati e/o di recupero presente in alcuni edifici scelti come casi di studio a supporto dello sviluppo del presente strumento di valutazione. Il peso totale dei materiali riciclati e/o di recupero presenti negli elementi di involucro opaco e trasparente (chiusura verticale ed orizzontale compreso strato di inerti del vespaio) è stato messo in rapporto con il peso complessivo di tali elementi.
Livello 3: Si fa riferimento agli edifici caso di studio. Per ognuna delle categorie di materiali (le stesse individuate per il livello zero) è stato calcolato il peso complessivo. Si è quindi ipotizzata la sostituzione con materiali riciclati e/o di recupero del maggior numero di elementi possibile. Il peso complessivo dei materiali  riciclati e/o di recupero così ottenuto è stato messo in rapporto con il peso complessivo della struttura.        </t>
  </si>
  <si>
    <t xml:space="preserve">Per il calcolo dell'indicatore di prestazione e relativo punteggio, si proceda come segue:
- Calcolare il volume di acqua potabile (A) necessario per soddisfare il fabbisogno idrico per usi indoor, destinazione d’uso residenziale, pari a 120 litri a persona al giorno;
- Calcolare il fabbisogno di acqua potabile annuo effettivo di progetto (B), considerando:
   -i. il risparmio dovuto all'uso di strategie tecnologiche (sciacquoni a doppio tasto, aeratori,…) 
   -ii. il contributo derivante dall’eventuale impiego di acqua piovana destinata a usi indoor
   -iii. il contributo derivante dall’eventuale impiego di acque grigie destinata a usi indoor
   -iv. il contributo derivante dall’eventuale reimpiego di acqua utilizzata per l’impianto di climatizzazione e destinata a usi indoor
- Calcolare il volume di acqua potabile risparmiata (C) = (A-B)
- Calcolare il rapporto tra il volume di acqua potabile risparmiato e quello necessario a soddisfare il fabbisogno idrico per usi indoor:
  •  C/A x 100
- Inserire il valore attribuito all'interno della cella corrispondente al "VALORE INDICATORE DI PRESTAZIONE" della presente scheda.
</t>
  </si>
  <si>
    <t xml:space="preserve">Volume di acqua potabile risparmiato per usi indoor (C) </t>
  </si>
  <si>
    <r>
      <t>m</t>
    </r>
    <r>
      <rPr>
        <vertAlign val="superscript"/>
        <sz val="10"/>
        <rFont val="Arial"/>
        <family val="2"/>
      </rPr>
      <t>3</t>
    </r>
  </si>
  <si>
    <t xml:space="preserve">Fabbisogno base calcolato per usi indoor (A) </t>
  </si>
  <si>
    <t>Volume di acqua risparmiato per usi indoor in base all'uso di strategie tecnologiche opportunamente scelte</t>
  </si>
  <si>
    <t>Volume d'acqua risparmiata per usi indoor</t>
  </si>
  <si>
    <t>Soluzione i</t>
  </si>
  <si>
    <t>Soluzione ii</t>
  </si>
  <si>
    <t>Volume d'acqua risparmiata</t>
  </si>
  <si>
    <t>Soluzione iii</t>
  </si>
  <si>
    <t>Soluzione iv</t>
  </si>
  <si>
    <t>Volume di acqua piovana raccolta e destinata ad usi indoor</t>
  </si>
  <si>
    <t>Tipologia di area di captazione ed estensione</t>
  </si>
  <si>
    <t>Tipo 1</t>
  </si>
  <si>
    <r>
      <t>m</t>
    </r>
    <r>
      <rPr>
        <vertAlign val="superscript"/>
        <sz val="10"/>
        <rFont val="Arial"/>
        <family val="2"/>
      </rPr>
      <t>2</t>
    </r>
  </si>
  <si>
    <t>Tipo 2</t>
  </si>
  <si>
    <t>Tipo 3</t>
  </si>
  <si>
    <t>Tipo n</t>
  </si>
  <si>
    <t>Volume di acque grigie opportunamente trattate e destinate ad usi indoor</t>
  </si>
  <si>
    <t>Volume di acqua di falda emunta per usi impiantistici e riutilizzata per usi indoor</t>
  </si>
  <si>
    <t xml:space="preserve">Fabbisogno effettivo di acqua potabile per usi indoor (B) </t>
  </si>
  <si>
    <t>Elenco delle differenti tecnologie utilizzate e relativo risparmio d'acqua potabile per usi indoor.</t>
  </si>
  <si>
    <t xml:space="preserve">Elenco delle superfici di captazione, relativa superficie di sviluppo e calcolo del volume d'acqua piovana effettivamente raccolto e destinato ad usi indoor. </t>
  </si>
  <si>
    <t>Quantificazione delle acque grigie prodotte, opportunamente trattate e stoccate e destinate ad usi indoor. Definizione dei trattamenti utilizzati.</t>
  </si>
  <si>
    <t>Quantificazione dell'acqua di falda precedentemente emunta per usi impiantistici e riutilizzata per usi indoor. Definizione di eventuali trattamenti utilizzati.</t>
  </si>
  <si>
    <t>Descrizione delle valutazioni generali condotte.</t>
  </si>
  <si>
    <t>Quantificazione dell'acqua di falda precedentemente emunta per usi impiantistici e reimmessa in falda per irrigazione. Definizione di eventuali trattamenti utilizzati.</t>
  </si>
  <si>
    <t>I valori di benchmark sono espressi in percentuale e rappresentano il rapporto tra la quantità di acqua potabile ad uso indoor risparmiata rispetto a quella stimata in base al fabbisogno di riferimento. Tale fabbisogno di riferimento è il fabbisogno idrico per usi indoor, per la destinazione d’uso residenza. 
Livello 0: Il livello zero corrisponde all'assenza di startegie di risparmio. La quantità d'acqua potabile utilizzata per usi indoor è proprio uguale a quella di riferimento stimata.
Livello 5: Il livello cinque corrisponde al totale risparmio d'acqua potabile per usi indoor.</t>
  </si>
  <si>
    <r>
      <t>3.1 Emissioni di CO</t>
    </r>
    <r>
      <rPr>
        <vertAlign val="subscript"/>
        <sz val="10"/>
        <rFont val="Arial"/>
        <family val="2"/>
      </rPr>
      <t>2</t>
    </r>
    <r>
      <rPr>
        <sz val="10"/>
        <rFont val="Arial"/>
        <family val="2"/>
      </rPr>
      <t xml:space="preserve"> equivalente</t>
    </r>
  </si>
  <si>
    <r>
      <t>Ridurre la quantità di emissioni di CO</t>
    </r>
    <r>
      <rPr>
        <vertAlign val="subscript"/>
        <sz val="10"/>
        <rFont val="Arial"/>
        <family val="2"/>
      </rPr>
      <t>2</t>
    </r>
    <r>
      <rPr>
        <sz val="10"/>
        <rFont val="Arial"/>
        <family val="2"/>
      </rPr>
      <t xml:space="preserve"> equivalente da energia primaria non rinnovabile impiegata per l’esercizio annuale dell’edificio.</t>
    </r>
  </si>
  <si>
    <r>
      <t>Rapporto percentuale tra la quantità di emissioni di CO</t>
    </r>
    <r>
      <rPr>
        <vertAlign val="subscript"/>
        <sz val="10"/>
        <rFont val="Arial"/>
        <family val="2"/>
      </rPr>
      <t>2</t>
    </r>
    <r>
      <rPr>
        <sz val="10"/>
        <rFont val="Arial"/>
        <family val="2"/>
      </rPr>
      <t xml:space="preserve"> equivalente annua prodotta per l’esercizio dell’edificio in progetto e la quantità di emissioni di CO</t>
    </r>
    <r>
      <rPr>
        <vertAlign val="subscript"/>
        <sz val="10"/>
        <rFont val="Arial"/>
        <family val="2"/>
      </rPr>
      <t>2</t>
    </r>
    <r>
      <rPr>
        <sz val="10"/>
        <rFont val="Arial"/>
        <family val="2"/>
      </rPr>
      <t xml:space="preserve"> equivalente annua prodotta per l’esercizio di un edificio standard con la medesima destinazione d'uso.</t>
    </r>
  </si>
  <si>
    <r>
      <t>- Calcolare la quantità di emissioni di CO</t>
    </r>
    <r>
      <rPr>
        <vertAlign val="subscript"/>
        <sz val="9"/>
        <rFont val="Arial"/>
        <family val="2"/>
      </rPr>
      <t>2</t>
    </r>
    <r>
      <rPr>
        <sz val="9"/>
        <rFont val="Arial"/>
        <family val="2"/>
      </rPr>
      <t xml:space="preserve"> equivalente annua prodotta per l'esercizio dell'edificio (B), mediante la seguente formula:
B= </t>
    </r>
    <r>
      <rPr>
        <sz val="9"/>
        <rFont val="Symbol"/>
        <family val="1"/>
        <charset val="2"/>
      </rPr>
      <t>S</t>
    </r>
    <r>
      <rPr>
        <sz val="9"/>
        <rFont val="Arial"/>
        <family val="2"/>
      </rPr>
      <t>EFi*fCO</t>
    </r>
    <r>
      <rPr>
        <vertAlign val="subscript"/>
        <sz val="9"/>
        <rFont val="Arial"/>
        <family val="2"/>
      </rPr>
      <t>2</t>
    </r>
    <r>
      <rPr>
        <sz val="9"/>
        <rFont val="Arial"/>
        <family val="2"/>
      </rPr>
      <t>i+</t>
    </r>
    <r>
      <rPr>
        <sz val="9"/>
        <rFont val="Symbol"/>
        <family val="1"/>
        <charset val="2"/>
      </rPr>
      <t>S</t>
    </r>
    <r>
      <rPr>
        <sz val="9"/>
        <rFont val="Arial"/>
        <family val="2"/>
      </rPr>
      <t>EFe*fCO</t>
    </r>
    <r>
      <rPr>
        <vertAlign val="subscript"/>
        <sz val="9"/>
        <rFont val="Arial"/>
        <family val="2"/>
      </rPr>
      <t>2</t>
    </r>
    <r>
      <rPr>
        <sz val="9"/>
        <rFont val="Arial"/>
        <family val="2"/>
      </rPr>
      <t>e+</t>
    </r>
    <r>
      <rPr>
        <sz val="9"/>
        <rFont val="Symbol"/>
        <family val="1"/>
        <charset val="2"/>
      </rPr>
      <t>S</t>
    </r>
    <r>
      <rPr>
        <sz val="9"/>
        <rFont val="Arial"/>
        <family val="2"/>
      </rPr>
      <t>EFacs*fCO</t>
    </r>
    <r>
      <rPr>
        <vertAlign val="subscript"/>
        <sz val="9"/>
        <rFont val="Arial"/>
        <family val="2"/>
      </rPr>
      <t>2</t>
    </r>
    <r>
      <rPr>
        <sz val="9"/>
        <rFont val="Arial"/>
        <family val="2"/>
      </rPr>
      <t>acs+</t>
    </r>
    <r>
      <rPr>
        <sz val="9"/>
        <rFont val="Symbol"/>
        <family val="1"/>
        <charset val="2"/>
      </rPr>
      <t>S</t>
    </r>
    <r>
      <rPr>
        <sz val="9"/>
        <rFont val="Arial"/>
        <family val="2"/>
      </rPr>
      <t>EFel*fCO</t>
    </r>
    <r>
      <rPr>
        <vertAlign val="subscript"/>
        <sz val="9"/>
        <rFont val="Arial"/>
        <family val="2"/>
      </rPr>
      <t>2</t>
    </r>
    <r>
      <rPr>
        <sz val="9"/>
        <rFont val="Arial"/>
        <family val="2"/>
      </rPr>
      <t xml:space="preserve">el
dove:
EFi: Valore di energia fornita per il riscaldamento calcolata sulla base della procedura descritta nella serie UNI TS 11300;
EFe: Valore di energia fornita per il raffrescamento= EPe,invol / </t>
    </r>
    <r>
      <rPr>
        <sz val="9"/>
        <rFont val="Symbol"/>
        <family val="1"/>
        <charset val="2"/>
      </rPr>
      <t>h</t>
    </r>
    <r>
      <rPr>
        <sz val="9"/>
        <rFont val="Arial"/>
        <family val="2"/>
      </rPr>
      <t xml:space="preserve">ms  dove:
        EPe,invol: indice di prestazione energetica per il raffrescamento estivo dell’involucro edilizio da D.P.R. 59/09 
       </t>
    </r>
    <r>
      <rPr>
        <sz val="9"/>
        <rFont val="Symbol"/>
        <family val="1"/>
        <charset val="2"/>
      </rPr>
      <t xml:space="preserve"> h</t>
    </r>
    <r>
      <rPr>
        <sz val="9"/>
        <rFont val="Arial"/>
        <family val="2"/>
      </rPr>
      <t>ms: coefficiente di prestazione medio stagionale del sistema di produzione di energia frigorifera pari al valore nominale della macchina in condizioni standard di riferimento (pieno carico)         
EFacs: Valore di energia fornita per ACS= Qw+Ql,w-Qg,w dove:
        Qw: fabbisogno di energia termica per ACS (vedi criterio 2.2.1)
        Ql,w: perdite dell'impianto (vedi criterio 2.2.1)
        Qg,w: quota di energia termica per ACS prodotta da fonti energetiche rinnovabili (vedi criterio 2.2.1)
EFel: Valore di energia fornita per usi elettrici= Qel-Qg,el   dove:        
       Qel: fabbisogno di energia per usi elettrici (vedi criterio 2.2.2) 
       Qg,el: quota di energia elettrica prodotta da fonti energetiche rinnovabili (vedi criterio 2.2.2)
fCO</t>
    </r>
    <r>
      <rPr>
        <vertAlign val="subscript"/>
        <sz val="9"/>
        <rFont val="Arial"/>
        <family val="2"/>
      </rPr>
      <t>2</t>
    </r>
    <r>
      <rPr>
        <sz val="9"/>
        <rFont val="Arial"/>
        <family val="2"/>
      </rPr>
      <t>: fattori di emissione che dipendono dal combustibile utilizzato:
    Gas naturale* 0,201 kgCO</t>
    </r>
    <r>
      <rPr>
        <vertAlign val="subscript"/>
        <sz val="9"/>
        <rFont val="Arial"/>
        <family val="2"/>
      </rPr>
      <t>2</t>
    </r>
    <r>
      <rPr>
        <sz val="9"/>
        <rFont val="Arial"/>
        <family val="2"/>
      </rPr>
      <t>/kWh
    GPL* 0,236 kgCO</t>
    </r>
    <r>
      <rPr>
        <vertAlign val="subscript"/>
        <sz val="9"/>
        <rFont val="Arial"/>
        <family val="2"/>
      </rPr>
      <t>2</t>
    </r>
    <r>
      <rPr>
        <sz val="9"/>
        <rFont val="Arial"/>
        <family val="2"/>
      </rPr>
      <t>/kWh
    Carbone*  0,344 kgCO</t>
    </r>
    <r>
      <rPr>
        <vertAlign val="subscript"/>
        <sz val="9"/>
        <rFont val="Arial"/>
        <family val="2"/>
      </rPr>
      <t>2</t>
    </r>
    <r>
      <rPr>
        <sz val="9"/>
        <rFont val="Arial"/>
        <family val="2"/>
      </rPr>
      <t>/kWh
    Gasolio* 0,268 kgCO</t>
    </r>
    <r>
      <rPr>
        <vertAlign val="subscript"/>
        <sz val="9"/>
        <rFont val="Arial"/>
        <family val="2"/>
      </rPr>
      <t>2</t>
    </r>
    <r>
      <rPr>
        <sz val="9"/>
        <rFont val="Arial"/>
        <family val="2"/>
      </rPr>
      <t>/kWh
    Nafta* 0.264 kgCO</t>
    </r>
    <r>
      <rPr>
        <vertAlign val="subscript"/>
        <sz val="9"/>
        <rFont val="Arial"/>
        <family val="2"/>
      </rPr>
      <t>2</t>
    </r>
    <r>
      <rPr>
        <sz val="9"/>
        <rFont val="Arial"/>
        <family val="2"/>
      </rPr>
      <t>/kWh
    Olio combustibile*  0,278 kgCO</t>
    </r>
    <r>
      <rPr>
        <vertAlign val="subscript"/>
        <sz val="9"/>
        <rFont val="Arial"/>
        <family val="2"/>
      </rPr>
      <t>2</t>
    </r>
    <r>
      <rPr>
        <sz val="9"/>
        <rFont val="Arial"/>
        <family val="2"/>
      </rPr>
      <t>/kWh
    Lignite*  0,364 kgCO</t>
    </r>
    <r>
      <rPr>
        <vertAlign val="subscript"/>
        <sz val="9"/>
        <rFont val="Arial"/>
        <family val="2"/>
      </rPr>
      <t>2</t>
    </r>
    <r>
      <rPr>
        <sz val="9"/>
        <rFont val="Arial"/>
        <family val="2"/>
      </rPr>
      <t>/kWh
    Mix elettrico  0,4332 kgCO</t>
    </r>
    <r>
      <rPr>
        <vertAlign val="subscript"/>
        <sz val="9"/>
        <rFont val="Arial"/>
        <family val="2"/>
      </rPr>
      <t>2</t>
    </r>
    <r>
      <rPr>
        <sz val="9"/>
        <rFont val="Arial"/>
        <family val="2"/>
      </rPr>
      <t>/kWh
    Rifiuti speciali combustibili* 0,330 kgCO</t>
    </r>
    <r>
      <rPr>
        <vertAlign val="subscript"/>
        <sz val="9"/>
        <rFont val="Arial"/>
        <family val="2"/>
      </rPr>
      <t>2</t>
    </r>
    <r>
      <rPr>
        <sz val="9"/>
        <rFont val="Arial"/>
        <family val="2"/>
      </rPr>
      <t>/kWh
    Energie rinnovabili di cui al d.lgs n. 387/2003 e ss.mm.ii: 0,0 kgCO</t>
    </r>
    <r>
      <rPr>
        <vertAlign val="subscript"/>
        <sz val="9"/>
        <rFont val="Arial"/>
        <family val="2"/>
      </rPr>
      <t>2</t>
    </r>
    <r>
      <rPr>
        <sz val="9"/>
        <rFont val="Arial"/>
        <family val="2"/>
      </rPr>
      <t>/kWh
*fonte Deliberazione Ministero dell'Ambiente 10 aprile 2009, n. 14</t>
    </r>
  </si>
  <si>
    <r>
      <t xml:space="preserve"> Calcolare la quantità di emissioni di CO</t>
    </r>
    <r>
      <rPr>
        <vertAlign val="subscript"/>
        <sz val="9"/>
        <rFont val="Arial"/>
        <family val="2"/>
      </rPr>
      <t>2</t>
    </r>
    <r>
      <rPr>
        <sz val="9"/>
        <rFont val="Arial"/>
        <family val="2"/>
      </rPr>
      <t xml:space="preserve"> equivalente annua prodotta per l'esercizio di un edificio standard con la medesima destinazione d'uso (A) mediante la seguente formula:
A= EFi,lim*fCO</t>
    </r>
    <r>
      <rPr>
        <vertAlign val="subscript"/>
        <sz val="9"/>
        <rFont val="Arial"/>
        <family val="2"/>
      </rPr>
      <t>2</t>
    </r>
    <r>
      <rPr>
        <sz val="9"/>
        <rFont val="Arial"/>
        <family val="2"/>
      </rPr>
      <t>i,lim+EFe,lim*fCO</t>
    </r>
    <r>
      <rPr>
        <vertAlign val="subscript"/>
        <sz val="9"/>
        <rFont val="Arial"/>
        <family val="2"/>
      </rPr>
      <t>2</t>
    </r>
    <r>
      <rPr>
        <sz val="9"/>
        <rFont val="Arial"/>
        <family val="2"/>
      </rPr>
      <t>e,lim+EFacs,lim*fCO</t>
    </r>
    <r>
      <rPr>
        <vertAlign val="subscript"/>
        <sz val="9"/>
        <rFont val="Arial"/>
        <family val="2"/>
      </rPr>
      <t>2</t>
    </r>
    <r>
      <rPr>
        <sz val="9"/>
        <rFont val="Arial"/>
        <family val="2"/>
      </rPr>
      <t>acs,lim+EFel,lim*fCO</t>
    </r>
    <r>
      <rPr>
        <vertAlign val="subscript"/>
        <sz val="9"/>
        <rFont val="Arial"/>
        <family val="2"/>
      </rPr>
      <t>2</t>
    </r>
    <r>
      <rPr>
        <sz val="9"/>
        <rFont val="Arial"/>
        <family val="2"/>
      </rPr>
      <t>el,lim
dove:        
fCO</t>
    </r>
    <r>
      <rPr>
        <vertAlign val="subscript"/>
        <sz val="9"/>
        <rFont val="Arial"/>
        <family val="2"/>
      </rPr>
      <t>2</t>
    </r>
    <r>
      <rPr>
        <sz val="9"/>
        <rFont val="Arial"/>
        <family val="2"/>
      </rPr>
      <t>i,lim= 0,201 kgCO</t>
    </r>
    <r>
      <rPr>
        <vertAlign val="subscript"/>
        <sz val="9"/>
        <rFont val="Arial"/>
        <family val="2"/>
      </rPr>
      <t>2</t>
    </r>
    <r>
      <rPr>
        <sz val="9"/>
        <rFont val="Arial"/>
        <family val="2"/>
      </rPr>
      <t>/kwh (gas naturale)
fCO</t>
    </r>
    <r>
      <rPr>
        <vertAlign val="subscript"/>
        <sz val="9"/>
        <rFont val="Arial"/>
        <family val="2"/>
      </rPr>
      <t>2</t>
    </r>
    <r>
      <rPr>
        <sz val="9"/>
        <rFont val="Arial"/>
        <family val="2"/>
      </rPr>
      <t>e,lim= 0,4332 kgCO</t>
    </r>
    <r>
      <rPr>
        <vertAlign val="subscript"/>
        <sz val="9"/>
        <rFont val="Arial"/>
        <family val="2"/>
      </rPr>
      <t>2</t>
    </r>
    <r>
      <rPr>
        <sz val="9"/>
        <rFont val="Arial"/>
        <family val="2"/>
      </rPr>
      <t>/kwh (energia elettrica)
fCO</t>
    </r>
    <r>
      <rPr>
        <vertAlign val="subscript"/>
        <sz val="9"/>
        <rFont val="Arial"/>
        <family val="2"/>
      </rPr>
      <t>2</t>
    </r>
    <r>
      <rPr>
        <sz val="9"/>
        <rFont val="Arial"/>
        <family val="2"/>
      </rPr>
      <t>acs,lim= 0,201 kgCO</t>
    </r>
    <r>
      <rPr>
        <vertAlign val="subscript"/>
        <sz val="9"/>
        <rFont val="Arial"/>
        <family val="2"/>
      </rPr>
      <t>2</t>
    </r>
    <r>
      <rPr>
        <sz val="9"/>
        <rFont val="Arial"/>
        <family val="2"/>
      </rPr>
      <t>/kwh (gas naturale)
fCO</t>
    </r>
    <r>
      <rPr>
        <vertAlign val="subscript"/>
        <sz val="9"/>
        <rFont val="Arial"/>
        <family val="2"/>
      </rPr>
      <t>2</t>
    </r>
    <r>
      <rPr>
        <sz val="9"/>
        <rFont val="Arial"/>
        <family val="2"/>
      </rPr>
      <t>el,lim= 0,4332 kgCO</t>
    </r>
    <r>
      <rPr>
        <vertAlign val="subscript"/>
        <sz val="9"/>
        <rFont val="Arial"/>
        <family val="2"/>
      </rPr>
      <t>2</t>
    </r>
    <r>
      <rPr>
        <sz val="9"/>
        <rFont val="Arial"/>
        <family val="2"/>
      </rPr>
      <t xml:space="preserve">/kwh (energia elettrica)
EFi,lim= EPi,lim / fpgn                 dove EPi,lim:Valore limite dell’indice di prestazione energetica per la climatizzazione invernale di cui 
                                                         al d.lgs.192/2005 e ss.mm.ii (vedi criterio 2.1.4)
                                                         fpgn: fattore di conversione dell'energia primaria del gas naturale               
EFe,lim= EPe,invol,lim / </t>
    </r>
    <r>
      <rPr>
        <sz val="9"/>
        <rFont val="Symbol"/>
        <family val="1"/>
        <charset val="2"/>
      </rPr>
      <t>h</t>
    </r>
    <r>
      <rPr>
        <sz val="9"/>
        <rFont val="Arial"/>
        <family val="2"/>
      </rPr>
      <t xml:space="preserve">ms,lim   dove EPe,invol,lim: indice di prestazione energetica per il raffrescamento estivo dell’involucro                                                                   
                                                              edilizio da D.P.R. 59/09
                                                              </t>
    </r>
    <r>
      <rPr>
        <sz val="9"/>
        <rFont val="Symbol"/>
        <family val="1"/>
        <charset val="2"/>
      </rPr>
      <t>h</t>
    </r>
    <r>
      <rPr>
        <sz val="9"/>
        <rFont val="Arial"/>
        <family val="2"/>
      </rPr>
      <t>ms,lim: coefficiente di prestazione medio stagionale del sistema di produzione di energia  
                                                              frigorifera di un apparecchio alimentato dalla rete elettrica (= 3)
EFacs,lim=(0,5 *EPw)-Qaux,w* fpel    dove EPw: fabbisogno teorico di energia primaria per ACS (vedi criterio 2.2.1)
                                                                    Qaux,w: energia ausiliaria elettrica (vedi criterio 2.2.1)
                                                                    fpel: fattore di conversione dell'energia primaria dell' energia elettrica
EFel,lim=(100 - FERel,0)* Qel     dove FERel,0: percentuale di energia elettrica coperta da fonti rinnovabili di livello 0 (vedi criterio 2.2.2) 
                                                           Qel: fabbisogno di energia per usi elettrici (vedi criterio 2.2.2)
- Calcolare il rapporto percentuale tra la quantità di emissioni di CO</t>
    </r>
    <r>
      <rPr>
        <vertAlign val="subscript"/>
        <sz val="9"/>
        <rFont val="Arial"/>
        <family val="2"/>
      </rPr>
      <t>2</t>
    </r>
    <r>
      <rPr>
        <sz val="9"/>
        <rFont val="Arial"/>
        <family val="2"/>
      </rPr>
      <t xml:space="preserve"> equivalente annua prodotta dalle forme di energia utilizzata
    per l'esercizio dell'edificio da valutare (B) e la quantità di emissioni di CO</t>
    </r>
    <r>
      <rPr>
        <vertAlign val="subscript"/>
        <sz val="9"/>
        <rFont val="Arial"/>
        <family val="2"/>
      </rPr>
      <t>2</t>
    </r>
    <r>
      <rPr>
        <sz val="9"/>
        <rFont val="Arial"/>
        <family val="2"/>
      </rPr>
      <t xml:space="preserve"> equivalente annua prodotta per l'esercizio di un edificio
    standard con la medesima destinazione d'uso (A):
 •  B/A x 100;
- Inserire il valore attribuito all'interno della cella corrispondente al "VALORE INDICATORE DI PRESTAZIONE" della presente scheda.
N.B.(1) I fattori di conversione dell'energia primaria sono quelli deliberati dall’Autorità per l’Energia elettrica e il Gas (AEEG) per l’anno in corso
N.B.(2) In caso di assenza di impianto di raffrescamento considerare pari a zero le emissioni di CO2 dovute alla climatizzazione estiva.
N.B.(3) L'eventuale quota di energia ausiliaria elettrica si considera compresa nell'energia fornita per usi elettrici (EFel).</t>
    </r>
  </si>
  <si>
    <r>
      <t>Quantità di emissioni di CO</t>
    </r>
    <r>
      <rPr>
        <vertAlign val="subscript"/>
        <sz val="9"/>
        <rFont val="Arial"/>
        <family val="2"/>
      </rPr>
      <t>2</t>
    </r>
    <r>
      <rPr>
        <sz val="9"/>
        <rFont val="Arial"/>
        <family val="2"/>
      </rPr>
      <t xml:space="preserve"> equivalente annua prodotta per l'esercizio dell'edificio (B).</t>
    </r>
  </si>
  <si>
    <r>
      <t>kgCO</t>
    </r>
    <r>
      <rPr>
        <vertAlign val="subscript"/>
        <sz val="10"/>
        <rFont val="Arial"/>
        <family val="2"/>
      </rPr>
      <t>2</t>
    </r>
    <r>
      <rPr>
        <sz val="10"/>
        <rFont val="Arial"/>
        <family val="2"/>
      </rPr>
      <t xml:space="preserve"> eq/m²</t>
    </r>
  </si>
  <si>
    <r>
      <t>Quantità di emissioni di CO</t>
    </r>
    <r>
      <rPr>
        <vertAlign val="subscript"/>
        <sz val="9"/>
        <rFont val="Arial"/>
        <family val="2"/>
      </rPr>
      <t>2</t>
    </r>
    <r>
      <rPr>
        <sz val="9"/>
        <rFont val="Arial"/>
        <family val="2"/>
      </rPr>
      <t xml:space="preserve"> equivalente annua limite prodotta per l'esercizio di un edificio standard con la medesima destinazione d'uso (A).</t>
    </r>
  </si>
  <si>
    <r>
      <t>Quantità di emissioni di CO</t>
    </r>
    <r>
      <rPr>
        <vertAlign val="subscript"/>
        <sz val="9"/>
        <rFont val="Arial"/>
        <family val="2"/>
      </rPr>
      <t>2</t>
    </r>
    <r>
      <rPr>
        <sz val="9"/>
        <rFont val="Arial"/>
        <family val="2"/>
      </rPr>
      <t xml:space="preserve"> equivalente annua prodotta per il riscaldamento.</t>
    </r>
  </si>
  <si>
    <r>
      <t>Quantità di emissioni di CO</t>
    </r>
    <r>
      <rPr>
        <vertAlign val="subscript"/>
        <sz val="9"/>
        <rFont val="Arial"/>
        <family val="2"/>
      </rPr>
      <t>2</t>
    </r>
    <r>
      <rPr>
        <sz val="9"/>
        <rFont val="Arial"/>
        <family val="2"/>
      </rPr>
      <t xml:space="preserve"> equivalente annua prodotta per il raffrescamento.</t>
    </r>
  </si>
  <si>
    <r>
      <t>Quantità di emissioni di CO</t>
    </r>
    <r>
      <rPr>
        <vertAlign val="subscript"/>
        <sz val="9"/>
        <rFont val="Arial"/>
        <family val="2"/>
      </rPr>
      <t>2</t>
    </r>
    <r>
      <rPr>
        <sz val="9"/>
        <rFont val="Arial"/>
        <family val="2"/>
      </rPr>
      <t xml:space="preserve"> equivalente annua prodotta per ACS.</t>
    </r>
  </si>
  <si>
    <r>
      <t>Quantità di emissioni di CO</t>
    </r>
    <r>
      <rPr>
        <vertAlign val="subscript"/>
        <sz val="9"/>
        <rFont val="Arial"/>
        <family val="2"/>
      </rPr>
      <t>2</t>
    </r>
    <r>
      <rPr>
        <sz val="9"/>
        <rFont val="Arial"/>
        <family val="2"/>
      </rPr>
      <t xml:space="preserve"> equivalente annua prodotta per usi elettrici.</t>
    </r>
  </si>
  <si>
    <r>
      <t>Quantità di emissioni di CO</t>
    </r>
    <r>
      <rPr>
        <vertAlign val="subscript"/>
        <sz val="9"/>
        <rFont val="Arial"/>
        <family val="2"/>
      </rPr>
      <t>2</t>
    </r>
    <r>
      <rPr>
        <sz val="9"/>
        <rFont val="Arial"/>
        <family val="2"/>
      </rPr>
      <t xml:space="preserve"> equivalente annua limite prodotta per il riscaldamento.</t>
    </r>
  </si>
  <si>
    <r>
      <t>Quantità di emissioni di CO</t>
    </r>
    <r>
      <rPr>
        <vertAlign val="subscript"/>
        <sz val="9"/>
        <rFont val="Arial"/>
        <family val="2"/>
      </rPr>
      <t>2</t>
    </r>
    <r>
      <rPr>
        <sz val="9"/>
        <rFont val="Arial"/>
        <family val="2"/>
      </rPr>
      <t xml:space="preserve"> equivalente annua limite prodotta per il raffrescamento.</t>
    </r>
  </si>
  <si>
    <r>
      <t>Quantità di emissioni di CO</t>
    </r>
    <r>
      <rPr>
        <vertAlign val="subscript"/>
        <sz val="9"/>
        <rFont val="Arial"/>
        <family val="2"/>
      </rPr>
      <t>2</t>
    </r>
    <r>
      <rPr>
        <sz val="9"/>
        <rFont val="Arial"/>
        <family val="2"/>
      </rPr>
      <t xml:space="preserve"> equivalente annua limite prodotta per ACS.</t>
    </r>
  </si>
  <si>
    <r>
      <t>Quantità di emissioni di CO</t>
    </r>
    <r>
      <rPr>
        <vertAlign val="subscript"/>
        <sz val="9"/>
        <rFont val="Arial"/>
        <family val="2"/>
      </rPr>
      <t>2</t>
    </r>
    <r>
      <rPr>
        <sz val="9"/>
        <rFont val="Arial"/>
        <family val="2"/>
      </rPr>
      <t xml:space="preserve"> equivalente annua limite prodotta per usi elettrici.</t>
    </r>
  </si>
  <si>
    <t>Indice di prestazione energetica per il raffrescamento estivo dell'involucro edilizio (EPe,invol).</t>
  </si>
  <si>
    <t>Documentazione criteri 2.1.4 - 2.2.1 - 2.2.2.</t>
  </si>
  <si>
    <t>Relazione descrittiva delle schedulazioni per ogni ambiente relative a: termostatazione estiva, occupazione, ricambi d'aria, illuminazione, utenze elettriche.</t>
  </si>
  <si>
    <t>Progetto del sistema impiantistico per la climatizzazione estiva se presente (relazione tecnica e descrizione dettagliata del sistema di regolazione, tavole di riferimento).</t>
  </si>
  <si>
    <t>La quantità di CO2 equivalente immessa in atmosfera annualmente durante l’esercizio dell’edificio è stata calcolata sommando i contributi inquinanti relativi all’energia fornita per la climatizzazione invernale ed estiva degli ambienti e per l’approvvigionamento delle utenze elettriche. 
Livello 0:  Il livello zero corrisponde alle emissioni prodotte per soddisfare il fabbisogno per la climatizzazione invernale, per il quale  il fattore di emissione è relativo al gas metano, mentre per soddisfare ai fabbisogni per la climatizzazione estiva e agli altri usi elettrici il fattore di emissione corrispondente al mix elettrico nazionale.
Livello 3: Il livello 3 corrisponde all' obiettivo del Consiglio Europeo di riduzione del 20% delle emissioni di CO2 entro il 2020.</t>
  </si>
  <si>
    <t xml:space="preserve">L. 9 gennaio 1991. n.10 - "Norme per l’attuazione del piano energetico nazionale in materia di uso nazionale dell’energia, di risparmio energetico e di sviluppo delle fonti rinnovabili di energia."
D.P.R. 26 agosto 1993 n. 412 - "Regolamento recante norme per la progettazione, l'installazione e la manutenzione degli impianti termici degli edifici, ai fini del contenimento dei consumi di energia, in attuazione dell'art. 4, comma 4 della legge 9 gennaio 1991, n.10."
D.lgs 19 agosto 2005, n. 192 - "Attuazione della direttiva 2002/91/CE relativa al rendimento energetico nell'edilizia."
D.lgs 30 maggio 2008 n.115 - "Attuazione della direttiva 2006/32/CE relativa all'efficienza degli usi finali dell'energia e i servizi energetici e abrogazione della direttiva 93/76/CEE."
D.P.R. 2 aprile 2009, n. 59 - "Regolamento di attuazione dell'articolo 4, comma 1, lettere a) e b), del decreto legislativo 19 agosto 2005, n. 192, concernente attuazione della direttiva 2002/91/CE sul rendimento energetico in edilizia."
Deliberazione Ministero dell'Ambiente 10 aprile 2009, n. 14 - "Attuazione decisione 2007/589/Ce - Linee guida per monitoraggio e comunicazione emissioni gas serra."
D.M. (sviluppo economico) 26 giugno 2009 - "Linee guida nazionali per la certificazione energetica degli edifici." </t>
  </si>
  <si>
    <t>UNI EN 13790 "Energy performance of buildings - Calculation of energy use for space heating and cooling."
UNI EN 14511:2007 "Condizionatori, refrigeratori di liquido e pompe di calore con compressore elettrico per il riscaldamento e il raffrescamento degli ambienti."
UNI 8477-1 "Calcolo degli apporti per applicazioni in edilizia. Valutazione dell'energia raggiante ricevuta."
UNI 10349 "Riscaldamento e raffrescamento degli edifici - Dati climatici."
UNI TS 11300 "Prestazioni energetiche degli edifici."</t>
  </si>
  <si>
    <t>L'impianto di riscaldamento invernale è di tipo tradizionale. Il condizionamento dell'aria avviene per conduzione e convezione, con fluido termovettore che opera ad alte temperature (&gt; 60 °C) tipo radiatori, termoconvettori e ventilconvettori.</t>
  </si>
  <si>
    <t>L'impianto di riscaldamento invernale è di tipo radiante a battiscopa o assimilabili.</t>
  </si>
  <si>
    <t>1</t>
  </si>
  <si>
    <t>L'impianto di riscaldamento invernale è di tipo radiante ma in alcuni locali è integrato con sistemi di tipo tradizionale.</t>
  </si>
  <si>
    <t>2</t>
  </si>
  <si>
    <t>L'impianto di riscaldamento invernale è di tipo radiante. Il condizionamento dell'aria avviene per irraggiamento, con fluido termovettore che opera a basse temperature 
(&lt; 40 °C). L’impianto privilegia un solo modo applicativo (solo pavimento o solo soffitto o solo parete).</t>
  </si>
  <si>
    <t>4</t>
  </si>
  <si>
    <t>L'impianto di riscaldamento invernale è di tipo radiante ed è applicato sia a parete che a pavimento. Il condizionamento dell'aria avviene per irraggiamento, con fluido termovettore che opera a basse temperature (&lt; 40 °C).</t>
  </si>
  <si>
    <t>Per il calcolo dell'indicatore di prestazione e relativo punteggio, si proceda come segue:
- Descrivere Ia tipologia di sistema di distribuzione dell’impianto di riscaldamento e dei terminali scaldanti
- Scegliere tra gli scenari quello che meglio descrive le caratteristiche dell'intervento in oggetto e inserire il valore corrispondente all'interno della cella  "VALORE INDICATORE DI PRESTAZIONE" della presente scheda.</t>
  </si>
  <si>
    <t>Progetto dell'impianto di distribuzione del riscaldamento e raffrescamento.</t>
  </si>
  <si>
    <t>Relazione contenente specifiche tecniche sui terminali di emissione.</t>
  </si>
  <si>
    <t>Relazione contenente il dettaglio dei dati di progetto e dei calcoli effettuati per ottenere il valore dell'indicatore di prestazione richiesto.</t>
  </si>
  <si>
    <t>Progetto del sistema impiantistico per la climatizzazione invernale e distribuzione di acqua calda sanitaria (relazione tecnica e descrizione dettagliata del sistema di regolazione, tavole di riferimento).</t>
  </si>
  <si>
    <t>Livello 0: corrisponde alla comune pratica costruttiva riscontrata nella Regione Marche, utilizzo di terminali quali radiatori, ventilconvettori o termoconvettori.
Livello 3: corrisponde alla migliore pratica costruttiva riscontrata nella Regione Marche, edificio con almeno un sistema radiante a bassa temperatura che garantisce migliori livelli di comfort.</t>
  </si>
  <si>
    <t>&lt;2.00</t>
  </si>
  <si>
    <t>Per il calcolo dell'indicatore di prestazione e relativo punteggio, si proceda come segue:
- Calcolare i fattori di ombreggiamento medi annuali (Fov, Ffin, Fhor), solo relativamente ad ostacoli fissi, come descritto nella serie UNI TS 11300. I fattori di ombreggiamento vanno scelti in relazione alla latitudine, all'esposizione di ciascuna superficie e all'angolo azimutale (a) che formano gli assi principali dell'edificio con l'asse NORD - SUD, misurato in senso orario, secondo la tabella seguente:
315&lt;a&lt;45        Fov, Ffin, Fhor, N
45&lt;a&lt;135        Fov, Ffin, Fhor, E/O
135&lt;a&lt;225      Fov, Ffin, Fhor, S
225&lt;a&lt;315      Fov, Ffin, Fhor, E/O;
- Calcolare, per ogni finestra, il fattore di luce diurna (D) in assenza di schermatura mobile e considerando gli ombreggiamenti fissi, per ciascun tipo di vetro e di locale, secondo la procedura descritta nell'allegato C della norma UNI EN 15193;
 -Calcolare il fattore medio di luce diurna medio degli ambienti dell'edificio eseguendo la media dei fattori calcolati per ciascun locale pesata sulla superficie dei locali stessi:
Dm=Σ(Di, Ai) / Σ(Ai)
- Inserire il valore calcolato all'interno della cella corrispondente al "VALORE INDICATORE DI PRESTAZIONE" della presente scheda.
N.B.(1) Per valori intermedi dell'angolo il valore dei fattori di ombreggiamento si calcola per interpolazione lineare.</t>
  </si>
  <si>
    <t>Loc 1</t>
  </si>
  <si>
    <t>Loc 2</t>
  </si>
  <si>
    <t>Loc 3</t>
  </si>
  <si>
    <t>Loc 4</t>
  </si>
  <si>
    <t>Loc 5</t>
  </si>
  <si>
    <t>Loc 6</t>
  </si>
  <si>
    <t>Loc 7</t>
  </si>
  <si>
    <t>Loc 8</t>
  </si>
  <si>
    <t>Locn</t>
  </si>
  <si>
    <t>D, m</t>
  </si>
  <si>
    <t>tD65</t>
  </si>
  <si>
    <t>Aw,tot</t>
  </si>
  <si>
    <t>A</t>
  </si>
  <si>
    <t>Fov</t>
  </si>
  <si>
    <t>Ffin</t>
  </si>
  <si>
    <t>Fhor</t>
  </si>
  <si>
    <t>tgdf</t>
  </si>
  <si>
    <t>Relazione descrittiva delle schedulazioni di funzionamento degli elementi schermanti specificando per ognuno: tipologia, dimensioni totali, coefficiente di trasmissione solare, coefficiente di riflessione solare, coefficiente di assorbimento solare.</t>
  </si>
  <si>
    <t xml:space="preserve"> I livelli di benchmark per il FLDm sono stati definiti sulla base delle indicazioni riportate nella Circolare Ministeriale n° 3151 del 22/5/67.
Livello 0: valore di FLDm minimo raccomandato per edilizia residenziale, considerando un illuminamento esterno pari a 5000 lux.(Circolare Ministeriale n° 3151 del 22/5/67)
Livello 5: valore massimo di FLDm raccomandato per edilizia residenziale, considerando un illuminamento esterno pari a 5000 lux.(Circolare Ministeriale n° 3151 del 22/5/67)</t>
  </si>
  <si>
    <t>Circolare Ministeriale n° 3151 del 22/5/67 - "Criteri di valutazione delle grandezze atte a rappresentare le proprietà termiche, igrometriche, di ventilazione e di illuminazione nelle costruzioni edilizie."
D.lgs 30 maggio 2008 n.115 - "Attuazione della direttiva 2006/32/CE relativa all'efficienza degli usi finali dell'energia e i servizi energetici e abrogazione della direttiva 93/76/CEE"</t>
  </si>
  <si>
    <t>UNI TS 11300 - "Prestazioni energetiche degli edifici "
UNI EN 15193:2008 "Prestazione energetica degli edifici - Requisiti energetici per illuminazione"</t>
  </si>
  <si>
    <t>Non sono state adottate strategie per ridurre l’esposizione ai campi magnetici a frequenza industriale.</t>
  </si>
  <si>
    <t>Sono state adottate strategie per ridurre l'esposizione ai campi magnetici a frequenza industriale. Nessuna unità abitativa è adiacente a significative sorgenti di campo magnetico a frequenza industriale.</t>
  </si>
  <si>
    <t>Sono state adottate strategie per ridurre l'esposizione ai campi magnetici a frequenza industriale. Nessuna unità abitativa è adiacente a significative sorgenti di campo magnetico a frequenza industriale. La configurazione dell'impianto elettrico nelle unità abitative minimizza le emissioni di campo magnetico a frequenza industriale.</t>
  </si>
  <si>
    <t>Per il calcolo dell'indicatore di prestazione e relativo punteggio, si proceda come segue:
- Verificare ll’adiacenza di unità abitative con sorgenti significative di campo magnetico a frequenza industriale (cabine di trasformazione, quadri elettrici, montanti di conduttori). Nel caso di adiacenza tra unità abitative e sorgenti significative di campo magnetico, verificare l’adozione di opportune schermature;
- Verificare la configurazione dell’impianto elettrico a livello dell’unità abitativa. La configurazione a stella è considerata quella che consente le minimizzazione dell’emissione di campo magnetico a frequenza industriale;
- Scegliere tra gli scenari quello che meglio descrive le caratteristiche dell'intervento in oggetto e inserire il valore corrispondente all'interno della cella  "VALORE INDICATORE DI PRESTAZIONE" della presente scheda.</t>
  </si>
  <si>
    <t>Relazione tecnica contenente la descrizione delle strategie adottate per minimizzare l'esposizione degli inquilini ai campi magnetici a bassa frequenza.</t>
  </si>
  <si>
    <t>Schema impianto elettrico a livello dell'organismo abitativo e delle unità abitative.</t>
  </si>
  <si>
    <t>In base all'attuale pratica costruttiva, sono state identificate le strategie maggiormente efficaci per minimizzare l'espisizione ai campi magnetici a frequenza industriale generati all'interno di organismi e unità abitative.</t>
  </si>
  <si>
    <t>DPCM 8 luglio 2003 "Fissazione dei limiti di esposizione, dei valori di attenzione e degli obiettivi di qualità per la protezione della popolazione dalle esposizioni ai campi elettrici e magnetici alla frequenza di rete (50 Hz) generati dagli elettrodotti".</t>
  </si>
  <si>
    <t>Non è prevista l’archiviazione dei disegni "esecutivi" e non esistono disegni di progetto “as-built”.</t>
  </si>
  <si>
    <t>I disegni "as built" e, dove previsto, la documentazione relativa alle prescrizioni riguardanti la manutenzione, messa in sicurezza dei lavoratori e degli utenti sono archiviate in un apposito “libretto dell’edificio”.</t>
  </si>
  <si>
    <t>In aggiunta a quanto previsto per i livelli precedenti si prevede la definizione e l'archiviazione dei disegni "as-built" che verranno realizzati in corso d'opera all'interno del “libretto dell'edificio”.</t>
  </si>
  <si>
    <t>In aggiunta a quanto previsto ai livelli precedenti è prevista la stesura e l’archiviazione nel “libretto dell’edificio” dei manuali dell'intero edificio, dei singoli sistemi e dei vari dispositivi degli impianti tecnologici. Saranno inoltre definite e archiviate le procedure per l’esercizio e specifici report e protocolli per la manutenzione pienamente congruenti rispetto alla complessità dell’edificio.</t>
  </si>
  <si>
    <t>Per il calcolo dell'indicatore di prestazione e relativo punteggio, si proceda come segue:
- Verificare la predisposizione di documentazione tecnica riguardante l'edificio in modo da garantire nel tempo l’operatività dell’edificio e dei suoi sistemi tecnici;
-  Scegliere tra gli scenari proposti quello che meglio descrive le caratteristiche dell'intervento in oggetto e inserire il punteggio corrispondente all'interno della cella  "VALORE INDICATORE DI PRESTAZIONE" della presente scheda.</t>
  </si>
  <si>
    <t>Relazione tecnica in cui si definisce in maniera esaustiva il piano di conservazione ed aggiornamento della documentazione tecnica relativa a elementi costruttivi e tecnologici dell'edificio, dimostrando la valutazione effettuata.</t>
  </si>
  <si>
    <t>La definizione dei benchmark è stata impostata relativamente alla progressiva completezza e specificità di contenuti del "Libretto dell'edificio" al fine di ottimizzare l'operatività del sistema. 
Livello 0: Corrisponde al minimo per legge che specifica disegni di progetto esecutivo e norme di sicurezza.
Livello 3: Corrisponde ad una predisposizione del Libretto dell’edificio che venga aggiornata a fine costruzione e contempli anche eventuali varianti in corso d’opera.
Livello 5: Corrisponde ad una predisposizione del Libretto dell’edificio che oltre a quanto precedentemente specificato, riguardi anche gli impianti e la programmazione delle attività di manutenzione del sistema edificio-impianto.</t>
  </si>
  <si>
    <t>2.1.9</t>
  </si>
  <si>
    <t>Energia primaria per acqua calda sanitaria</t>
  </si>
  <si>
    <t>Ridurre il fabbisogno di energia primaria per l'acqua calda sanitaria.</t>
  </si>
  <si>
    <t>Indice di prestazione energetica per la produzione dell'acqua calda sanitaria (EPw).</t>
  </si>
  <si>
    <t>&gt;18.0</t>
  </si>
  <si>
    <t>Per il calcolo dell'indicatore di prestazione e relativo punteggio, si proceda come segue:
- Calcolare il fabbisogno standard di energia netta per ACS (Qdhw) secondo la procedura descritta ai punti E.8.1 e E.8.2 dell'Allegato E del DGR 5736/2009;
- Calcolare le perdite complessive dell'impianto di produzione ACS secondo la procedura descritta al punto E.8.3 dell'Allegato E del DGR 5736/2009 (Qw,ls);
- Calcolare la quota di energia fornita da ciascun impianto a fonte energetica rinnovabile (solare, eolica, cogenerazione, biomasse) (Qg,w,i) [1];
- Calcolare il fabbisogno di energia primaria per ACS (EPw) in accordo con la procedura descritta nel capitolo E.7.2, formula (91) dell'Allegato E del DGR 5736/2009;
- Inserire il valore attribuito all'interno della cella corrispondente al "VALORE INDICATORE DI PRESTAZIONE" della presente scheda.
N.B. Negli impianti di cogenerazione (produzione di energia termica ed energia elettrica) considerare solo una tipologia di energia rinnovabile: se si considera rinnovabile l'energia termica non è rinnovabile l'energia elettrica e  viceversa. 
N.B. [1] I contributi delle fonti rinnovabili solari e di cogenerazione si calcolano mediante le procedure descritte nell'Allegato E del DGR 5736/2009. 
In particolare:
   - per gli impianti solari termici con procedura descritta dal punto E.10.1.1 al punto E.10.1.7;
   - per gli impianti solari fotovoltaici con la procedura descritta al punto E.10.1.8;
   - per gli impianti di cogenerazione con la procedura descritta al punto E.9.9;
   - per gli impianti a biomasse con la procedura descritta al punto E.9.8.5.</t>
  </si>
  <si>
    <t>Fabbisogno di energia termica per ACS (Qdhw)</t>
  </si>
  <si>
    <r>
      <t>kWh/m</t>
    </r>
    <r>
      <rPr>
        <vertAlign val="superscript"/>
        <sz val="10"/>
        <rFont val="Arial"/>
        <family val="2"/>
      </rPr>
      <t>2</t>
    </r>
  </si>
  <si>
    <t>Perdite complessive dell'impianto di produzione ACS (Qw,ls)</t>
  </si>
  <si>
    <t>Energia termica fornita complessiva da impianti a fonte energetica rinnovabile (Qg,w)</t>
  </si>
  <si>
    <t>Progetto dell'impianto di produzione di ACS</t>
  </si>
  <si>
    <t>Livello 0:  corrisponde alla normale pratica costruttiva riscontrata nella Regione Marche, quindi edifici che non adottano particolari attenzioni al surriscaldamento estivo. 
Livello 3: corrisponde al caso di migliore pratica costruttiva, quindi edifici c</t>
  </si>
  <si>
    <t>DLgs. 115/08 - Decreto legislativo 30 maggio 2008 n.115 "Attuazione della direttiva 2006/32/CE relativa all'efficienza degli usi finali dell'energia e i servizi energetici e abrogazione della direttiva 93/76/CEE"
Deliberazione Giunta Regione Lombardia n° 5736 dell'11 marzo 2009: "Aggiornamento della procedura di calcolo per la certificazione energetica degli edifici".
Deliberazione Giunta Regione Lombardia 26 giugno 2007, n° 8/5018: "Determinazioni inerti la certificazione energetica degli edifici, in attuazione del d.lgs 192/2005 e degli artt. 9 e 25, L.R. 24/2006.</t>
  </si>
  <si>
    <t>UNI TS 11300 "Prestazioni energetiche degli edifici"</t>
  </si>
  <si>
    <t>4.1.1</t>
  </si>
  <si>
    <t>Ventilazione</t>
  </si>
  <si>
    <t>Garantire una ventilazione che consenta di mantenere un elevato grado di salubrità dell’aria, minimizzando al contempo i consumi energetici per la climatizzazione.</t>
  </si>
  <si>
    <t>Media della portata d'aria immessa negli ambienti principali mediante ventilazione (naturale, meccanica o ibrida).</t>
  </si>
  <si>
    <t xml:space="preserve"> l/s/m²</t>
  </si>
  <si>
    <r>
      <t xml:space="preserve">Per il calcolo dell'indicatore di prestazione e relativo punteggio, si proceda come segue:
</t>
    </r>
    <r>
      <rPr>
        <u/>
        <sz val="9"/>
        <rFont val="Arial"/>
        <family val="2"/>
      </rPr>
      <t>in ambienti ventilati naturalmente</t>
    </r>
    <r>
      <rPr>
        <sz val="9"/>
        <rFont val="Arial"/>
        <family val="2"/>
      </rPr>
      <t xml:space="preserve">: 
- Calcolare per ciascun ambiente, la portata d'aria immessa secondo la procedura descritta nell'allegato J della norma UNI EN 13791;
</t>
    </r>
    <r>
      <rPr>
        <u/>
        <sz val="9"/>
        <rFont val="Arial"/>
        <family val="2"/>
      </rPr>
      <t>in ambienti ventilati meccanicamente</t>
    </r>
    <r>
      <rPr>
        <sz val="9"/>
        <rFont val="Arial"/>
        <family val="2"/>
      </rPr>
      <t xml:space="preserve">:
 - Calcolare per ciascun ambiente, la portata d'aria immessa sulla base delle specifiche di progetto dell'impianto HVAC secondo procedura descritta al punto 6.2 della norma UNI 15242;
- Calcolare la portata d'aria media pesata sulla superficie degli ambienti:
qm = Σ(qi*Ai) / Σ(Ai)
dove:
qm= portata d'aria media degli ambienti principali dell'edificio
qi= portata d'aria immessa nell'ambiente i-esimo;
Ai= superficie utile dell'ambiente i-esimo;
- Inserire il valore attribuito all'interno della cella corrispondente al "VALORE INDICATORE DI PRESTAZIONE" della presente scheda.
NB1: il calcolo della portata d'aria va effettuato solo per gli ambienti abitabili
NB2: nel caso in cui un ambiente presenta una ventilazione di tipo ibrido (ventilazione naturale e meccanica), calcolare la portata d'aria con la seguente formula:
qt= qa+qb
dove:
qt= portata d'aria totale immessa nell'ambiente
qa= portata d'aria per ventilazione naturale immessa nell'ambiente
qb= portata d'aria per ventilazione meccanica immessa nell'ambiente </t>
    </r>
  </si>
  <si>
    <t>Documentazione che contenga statistiche ufficiali relative alla direzione principale del vento della località considerata</t>
  </si>
  <si>
    <t>Progetto dell'impianto di ventilazione meccanica (se presente).</t>
  </si>
  <si>
    <t>Livello 0: corrisponde alla comune pratica costruttiva riscontrata nella Regione Marche, ventilazione ottenuta tramite la sola apertura delle finestre. 
Livello 3: fa riferimento alle pratiche di ventilazione ibrida disponibili in letteratura.</t>
  </si>
  <si>
    <t>UNI EN 15251 "Criteri per la progettazione dell'ambiente interno e per la valutazione della prestazione energetica degli edifici, in relazione alla qualità dell'aria interna, all'ambiente termico, all'illuminazione e all'acustica"
UNI EN 15242 "Ventilazione degli edifici. Metodi di calcolo per la determinazione delle portate d'aria negli edifici, comprese le infiltrazioni."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</si>
</sst>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_);_(@_)"/>
    <numFmt numFmtId="165" formatCode="_-&quot;€ &quot;* #,##0.00_-;&quot;-€ &quot;* #,##0.00_-;_-&quot;€ &quot;* \-??_-;_-@_-"/>
    <numFmt numFmtId="166" formatCode="0.000"/>
    <numFmt numFmtId="167" formatCode="0.0"/>
    <numFmt numFmtId="168" formatCode="h:mm:ss"/>
    <numFmt numFmtId="169" formatCode="0.0%"/>
    <numFmt numFmtId="170" formatCode="0.000%"/>
    <numFmt numFmtId="171" formatCode="0.00000"/>
  </numFmts>
  <fonts count="55" x14ac:knownFonts="1">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b/>
      <sz val="1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i/>
      <sz val="20"/>
      <name val="Arial"/>
      <family val="2"/>
    </font>
    <font>
      <b/>
      <sz val="12"/>
      <name val="Arial"/>
      <family val="2"/>
    </font>
    <font>
      <b/>
      <sz val="8"/>
      <name val="Arial"/>
      <family val="2"/>
    </font>
    <font>
      <b/>
      <sz val="11"/>
      <name val="Arial"/>
      <family val="2"/>
    </font>
    <font>
      <sz val="10"/>
      <color indexed="57"/>
      <name val="Arial"/>
      <family val="2"/>
    </font>
    <font>
      <b/>
      <sz val="11"/>
      <color indexed="9"/>
      <name val="Arial"/>
      <family val="2"/>
    </font>
    <font>
      <sz val="8"/>
      <name val="Arial"/>
      <family val="2"/>
    </font>
    <font>
      <sz val="8"/>
      <color indexed="8"/>
      <name val="Arial"/>
      <family val="2"/>
    </font>
    <font>
      <b/>
      <sz val="10"/>
      <color indexed="8"/>
      <name val="Arial"/>
      <family val="2"/>
    </font>
    <font>
      <b/>
      <sz val="10"/>
      <color indexed="9"/>
      <name val="Arial"/>
      <family val="2"/>
    </font>
    <font>
      <i/>
      <sz val="8"/>
      <name val="Arial"/>
      <family val="2"/>
    </font>
    <font>
      <sz val="10"/>
      <color indexed="9"/>
      <name val="Arial"/>
      <family val="2"/>
    </font>
    <font>
      <b/>
      <sz val="9"/>
      <name val="Arial"/>
      <family val="2"/>
    </font>
    <font>
      <b/>
      <vertAlign val="subscript"/>
      <sz val="8"/>
      <name val="Arial"/>
      <family val="2"/>
    </font>
    <font>
      <vertAlign val="subscript"/>
      <sz val="8"/>
      <name val="Arial"/>
      <family val="2"/>
    </font>
    <font>
      <sz val="7"/>
      <name val="Arial"/>
      <family val="2"/>
    </font>
    <font>
      <b/>
      <i/>
      <sz val="10"/>
      <name val="Arial"/>
      <family val="2"/>
    </font>
    <font>
      <sz val="10"/>
      <color indexed="63"/>
      <name val="Arial"/>
      <family val="2"/>
    </font>
    <font>
      <b/>
      <i/>
      <vertAlign val="subscript"/>
      <sz val="10"/>
      <name val="Arial"/>
      <family val="2"/>
    </font>
    <font>
      <sz val="12"/>
      <name val="Arial"/>
      <family val="2"/>
    </font>
    <font>
      <b/>
      <sz val="7"/>
      <name val="Arial"/>
      <family val="2"/>
    </font>
    <font>
      <i/>
      <sz val="10"/>
      <name val="Arial"/>
      <family val="2"/>
    </font>
    <font>
      <sz val="9"/>
      <name val="Arial"/>
      <family val="2"/>
    </font>
    <font>
      <sz val="9"/>
      <name val="Symbol"/>
      <family val="1"/>
      <charset val="2"/>
    </font>
    <font>
      <vertAlign val="superscript"/>
      <sz val="10"/>
      <name val="Arial"/>
      <family val="2"/>
    </font>
    <font>
      <sz val="10"/>
      <color indexed="12"/>
      <name val="Arial"/>
      <family val="2"/>
    </font>
    <font>
      <i/>
      <sz val="10"/>
      <color indexed="12"/>
      <name val="Arial"/>
      <family val="2"/>
    </font>
    <font>
      <sz val="11"/>
      <name val="Arial"/>
      <family val="2"/>
    </font>
    <font>
      <u/>
      <sz val="9"/>
      <name val="Arial"/>
      <family val="2"/>
    </font>
    <font>
      <sz val="10"/>
      <color indexed="10"/>
      <name val="Arial"/>
      <family val="2"/>
    </font>
    <font>
      <vertAlign val="subscript"/>
      <sz val="10"/>
      <name val="Arial"/>
      <family val="2"/>
    </font>
    <font>
      <vertAlign val="subscript"/>
      <sz val="9"/>
      <name val="Arial"/>
      <family val="2"/>
    </font>
    <font>
      <b/>
      <sz val="7"/>
      <color indexed="9"/>
      <name val="Arial"/>
      <family val="2"/>
    </font>
    <font>
      <sz val="9"/>
      <color indexed="10"/>
      <name val="Arial"/>
      <family val="2"/>
    </font>
    <font>
      <b/>
      <sz val="10"/>
      <color indexed="10"/>
      <name val="Arial"/>
      <family val="2"/>
    </font>
    <font>
      <sz val="10"/>
      <name val="Arial"/>
      <family val="2"/>
    </font>
  </fonts>
  <fills count="20">
    <fill>
      <patternFill patternType="none"/>
    </fill>
    <fill>
      <patternFill patternType="gray125"/>
    </fill>
    <fill>
      <patternFill patternType="solid">
        <fgColor indexed="26"/>
        <bgColor indexed="9"/>
      </patternFill>
    </fill>
    <fill>
      <patternFill patternType="solid">
        <fgColor indexed="47"/>
        <bgColor indexed="26"/>
      </patternFill>
    </fill>
    <fill>
      <patternFill patternType="solid">
        <fgColor indexed="43"/>
        <bgColor indexed="42"/>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4"/>
        <bgColor indexed="31"/>
      </patternFill>
    </fill>
    <fill>
      <patternFill patternType="solid">
        <fgColor indexed="54"/>
        <bgColor indexed="23"/>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5"/>
        <bgColor indexed="29"/>
      </patternFill>
    </fill>
    <fill>
      <patternFill patternType="solid">
        <fgColor indexed="42"/>
        <bgColor indexed="27"/>
      </patternFill>
    </fill>
    <fill>
      <patternFill patternType="solid">
        <fgColor indexed="9"/>
        <bgColor indexed="26"/>
      </patternFill>
    </fill>
    <fill>
      <patternFill patternType="solid">
        <fgColor indexed="23"/>
        <bgColor indexed="55"/>
      </patternFill>
    </fill>
    <fill>
      <patternFill patternType="solid">
        <fgColor indexed="63"/>
        <bgColor indexed="59"/>
      </patternFill>
    </fill>
  </fills>
  <borders count="4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2"/>
      </bottom>
      <diagonal/>
    </border>
    <border>
      <left/>
      <right/>
      <top/>
      <bottom style="medium">
        <color indexed="22"/>
      </bottom>
      <diagonal/>
    </border>
    <border>
      <left/>
      <right/>
      <top/>
      <bottom style="thin">
        <color indexed="54"/>
      </bottom>
      <diagonal/>
    </border>
    <border>
      <left/>
      <right/>
      <top style="thin">
        <color indexed="62"/>
      </top>
      <bottom style="double">
        <color indexed="62"/>
      </bottom>
      <diagonal/>
    </border>
    <border>
      <left/>
      <right/>
      <top/>
      <bottom style="thin">
        <color indexed="8"/>
      </bottom>
      <diagonal/>
    </border>
    <border>
      <left style="thin">
        <color indexed="8"/>
      </left>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22"/>
      </bottom>
      <diagonal/>
    </border>
    <border>
      <left style="thin">
        <color indexed="8"/>
      </left>
      <right/>
      <top style="thin">
        <color indexed="22"/>
      </top>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style="thin">
        <color indexed="8"/>
      </right>
      <top/>
      <bottom/>
      <diagonal/>
    </border>
    <border>
      <left/>
      <right/>
      <top/>
      <bottom style="thin">
        <color indexed="23"/>
      </bottom>
      <diagonal/>
    </border>
    <border>
      <left/>
      <right/>
      <top style="thin">
        <color indexed="23"/>
      </top>
      <bottom/>
      <diagonal/>
    </border>
    <border>
      <left style="medium">
        <color indexed="9"/>
      </left>
      <right/>
      <top/>
      <bottom/>
      <diagonal/>
    </border>
    <border>
      <left/>
      <right style="medium">
        <color indexed="9"/>
      </right>
      <top/>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right style="thin">
        <color indexed="9"/>
      </right>
      <top/>
      <bottom/>
      <diagonal/>
    </border>
    <border>
      <left style="thin">
        <color indexed="9"/>
      </left>
      <right style="medium">
        <color indexed="9"/>
      </right>
      <top/>
      <bottom/>
      <diagonal/>
    </border>
    <border>
      <left style="medium">
        <color indexed="9"/>
      </left>
      <right style="thin">
        <color indexed="8"/>
      </right>
      <top style="thin">
        <color indexed="8"/>
      </top>
      <bottom style="thin">
        <color indexed="8"/>
      </bottom>
      <diagonal/>
    </border>
    <border>
      <left/>
      <right style="thin">
        <color indexed="9"/>
      </right>
      <top style="thin">
        <color indexed="8"/>
      </top>
      <bottom/>
      <diagonal/>
    </border>
    <border>
      <left/>
      <right style="medium">
        <color indexed="9"/>
      </right>
      <top style="thin">
        <color indexed="8"/>
      </top>
      <bottom/>
      <diagonal/>
    </border>
    <border>
      <left style="medium">
        <color indexed="9"/>
      </left>
      <right style="medium">
        <color indexed="9"/>
      </right>
      <top style="thin">
        <color indexed="8"/>
      </top>
      <bottom/>
      <diagonal/>
    </border>
  </borders>
  <cellStyleXfs count="49">
    <xf numFmtId="0" fontId="0" fillId="0" borderId="0"/>
    <xf numFmtId="9" fontId="54" fillId="0" borderId="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54" fillId="4" borderId="0" applyNumberFormat="0" applyBorder="0" applyAlignment="0">
      <protection locked="0"/>
    </xf>
    <xf numFmtId="0" fontId="3" fillId="2" borderId="1" applyNumberFormat="0" applyAlignment="0" applyProtection="0"/>
    <xf numFmtId="0" fontId="4" fillId="0" borderId="2" applyNumberFormat="0" applyFill="0" applyAlignment="0" applyProtection="0"/>
    <xf numFmtId="0" fontId="5" fillId="10" borderId="3" applyNumberFormat="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164" fontId="54" fillId="0" borderId="0" applyFill="0" applyBorder="0" applyAlignment="0" applyProtection="0"/>
    <xf numFmtId="165" fontId="54" fillId="0" borderId="0" applyFill="0" applyBorder="0" applyAlignment="0" applyProtection="0"/>
    <xf numFmtId="0" fontId="6" fillId="5" borderId="4" applyNumberFormat="0" applyAlignment="0"/>
    <xf numFmtId="0" fontId="7" fillId="3" borderId="1" applyNumberFormat="0" applyAlignment="0" applyProtection="0"/>
    <xf numFmtId="0" fontId="8" fillId="4" borderId="0" applyNumberFormat="0" applyBorder="0" applyAlignment="0" applyProtection="0"/>
    <xf numFmtId="0" fontId="54" fillId="0" borderId="0"/>
    <xf numFmtId="0" fontId="54" fillId="0" borderId="0"/>
    <xf numFmtId="0" fontId="54" fillId="4" borderId="5" applyNumberFormat="0" applyAlignment="0" applyProtection="0"/>
    <xf numFmtId="0" fontId="9" fillId="2" borderId="6"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15" borderId="0" applyNumberFormat="0" applyBorder="0" applyAlignment="0" applyProtection="0"/>
    <xf numFmtId="0" fontId="18" fillId="16" borderId="0" applyNumberFormat="0" applyBorder="0" applyAlignment="0" applyProtection="0"/>
  </cellStyleXfs>
  <cellXfs count="688">
    <xf numFmtId="0" fontId="0" fillId="0" borderId="0" xfId="0"/>
    <xf numFmtId="0" fontId="0" fillId="0" borderId="0" xfId="0" applyFont="1" applyFill="1" applyProtection="1">
      <protection hidden="1"/>
    </xf>
    <xf numFmtId="0" fontId="6" fillId="0" borderId="0" xfId="0" applyFont="1" applyFill="1" applyBorder="1" applyProtection="1">
      <protection hidden="1"/>
    </xf>
    <xf numFmtId="0" fontId="0" fillId="0" borderId="0" xfId="0" applyFill="1" applyProtection="1">
      <protection hidden="1"/>
    </xf>
    <xf numFmtId="0" fontId="0" fillId="0" borderId="0" xfId="0" applyBorder="1" applyProtection="1">
      <protection hidden="1"/>
    </xf>
    <xf numFmtId="0" fontId="20" fillId="17" borderId="0" xfId="0" applyFont="1" applyFill="1" applyProtection="1">
      <protection hidden="1"/>
    </xf>
    <xf numFmtId="0" fontId="6" fillId="17" borderId="0" xfId="0" applyFont="1" applyFill="1" applyBorder="1" applyProtection="1">
      <protection hidden="1"/>
    </xf>
    <xf numFmtId="0" fontId="21" fillId="17" borderId="0" xfId="0" applyFont="1" applyFill="1" applyBorder="1" applyAlignment="1" applyProtection="1">
      <alignment horizontal="center" vertical="center"/>
      <protection hidden="1"/>
    </xf>
    <xf numFmtId="0" fontId="23" fillId="0" borderId="0" xfId="0" applyFont="1" applyFill="1" applyProtection="1">
      <protection hidden="1"/>
    </xf>
    <xf numFmtId="0" fontId="0" fillId="0" borderId="0" xfId="0" applyFont="1" applyFill="1" applyBorder="1" applyProtection="1">
      <protection hidden="1"/>
    </xf>
    <xf numFmtId="0" fontId="0" fillId="0" borderId="0" xfId="0" applyFill="1" applyAlignment="1" applyProtection="1">
      <alignment horizontal="center"/>
      <protection hidden="1"/>
    </xf>
    <xf numFmtId="0" fontId="24" fillId="0" borderId="0" xfId="0" applyFont="1" applyFill="1" applyBorder="1" applyAlignment="1" applyProtection="1">
      <alignment horizontal="center"/>
      <protection hidden="1"/>
    </xf>
    <xf numFmtId="0" fontId="0" fillId="17" borderId="0" xfId="0" applyFont="1" applyFill="1" applyBorder="1" applyProtection="1">
      <protection hidden="1"/>
    </xf>
    <xf numFmtId="0" fontId="6" fillId="17" borderId="0" xfId="0" applyFont="1" applyFill="1" applyBorder="1" applyAlignment="1" applyProtection="1">
      <alignment vertical="top"/>
      <protection hidden="1"/>
    </xf>
    <xf numFmtId="0" fontId="25" fillId="17" borderId="4" xfId="0" applyFont="1" applyFill="1" applyBorder="1" applyAlignment="1" applyProtection="1">
      <alignment vertical="top"/>
      <protection hidden="1"/>
    </xf>
    <xf numFmtId="0" fontId="25" fillId="16" borderId="4" xfId="0" applyFont="1" applyFill="1" applyBorder="1" applyAlignment="1" applyProtection="1">
      <alignment horizontal="left" vertical="center"/>
      <protection locked="0"/>
    </xf>
    <xf numFmtId="49" fontId="25" fillId="16" borderId="4" xfId="0" applyNumberFormat="1" applyFont="1" applyFill="1" applyBorder="1" applyAlignment="1" applyProtection="1">
      <alignment horizontal="left" vertical="center"/>
      <protection locked="0"/>
    </xf>
    <xf numFmtId="0" fontId="25" fillId="17" borderId="12" xfId="0" applyFont="1" applyFill="1" applyBorder="1" applyAlignment="1" applyProtection="1">
      <alignment horizontal="left" vertical="top"/>
      <protection hidden="1"/>
    </xf>
    <xf numFmtId="0" fontId="25" fillId="17" borderId="13" xfId="0" applyFont="1" applyFill="1" applyBorder="1" applyAlignment="1" applyProtection="1">
      <alignment horizontal="center" vertical="top"/>
      <protection hidden="1"/>
    </xf>
    <xf numFmtId="0" fontId="25" fillId="0" borderId="0" xfId="0" applyFont="1" applyFill="1" applyProtection="1">
      <protection hidden="1"/>
    </xf>
    <xf numFmtId="0" fontId="25" fillId="0" borderId="0" xfId="0" applyFont="1" applyFill="1" applyBorder="1" applyProtection="1">
      <protection hidden="1"/>
    </xf>
    <xf numFmtId="0" fontId="25" fillId="0" borderId="0" xfId="0" applyFont="1" applyFill="1" applyAlignment="1" applyProtection="1">
      <alignment horizontal="center"/>
      <protection hidden="1"/>
    </xf>
    <xf numFmtId="49" fontId="25" fillId="17" borderId="15" xfId="0" applyNumberFormat="1" applyFont="1" applyFill="1" applyBorder="1" applyAlignment="1" applyProtection="1">
      <alignment horizontal="left" vertical="center"/>
      <protection locked="0"/>
    </xf>
    <xf numFmtId="49" fontId="25" fillId="16" borderId="13" xfId="0" applyNumberFormat="1" applyFont="1" applyFill="1" applyBorder="1" applyAlignment="1" applyProtection="1">
      <alignment horizontal="left" vertical="center"/>
      <protection locked="0"/>
    </xf>
    <xf numFmtId="0" fontId="0" fillId="17" borderId="0" xfId="0" applyFill="1" applyBorder="1" applyProtection="1">
      <protection hidden="1"/>
    </xf>
    <xf numFmtId="0" fontId="25" fillId="0" borderId="4" xfId="0" applyFont="1" applyFill="1" applyBorder="1" applyAlignment="1" applyProtection="1">
      <alignment horizontal="left" vertical="center"/>
      <protection hidden="1"/>
    </xf>
    <xf numFmtId="0" fontId="0" fillId="0" borderId="0" xfId="0" applyProtection="1">
      <protection hidden="1"/>
    </xf>
    <xf numFmtId="0" fontId="28" fillId="0" borderId="0" xfId="0" applyFont="1" applyFill="1" applyBorder="1" applyProtection="1">
      <protection hidden="1"/>
    </xf>
    <xf numFmtId="0" fontId="0" fillId="0" borderId="0" xfId="0" applyFill="1" applyBorder="1" applyProtection="1">
      <protection hidden="1"/>
    </xf>
    <xf numFmtId="0" fontId="29" fillId="0" borderId="4" xfId="0" applyFont="1" applyBorder="1" applyAlignment="1" applyProtection="1">
      <alignment horizontal="center"/>
      <protection hidden="1"/>
    </xf>
    <xf numFmtId="0" fontId="29" fillId="0" borderId="17" xfId="0" applyFont="1" applyBorder="1" applyAlignment="1" applyProtection="1">
      <alignment horizontal="center"/>
      <protection hidden="1"/>
    </xf>
    <xf numFmtId="0" fontId="0" fillId="0" borderId="18" xfId="0" applyFill="1" applyBorder="1" applyProtection="1">
      <protection hidden="1"/>
    </xf>
    <xf numFmtId="0" fontId="0" fillId="0" borderId="19" xfId="0" applyBorder="1" applyProtection="1">
      <protection hidden="1"/>
    </xf>
    <xf numFmtId="0" fontId="0" fillId="0" borderId="20" xfId="0" applyBorder="1" applyProtection="1">
      <protection hidden="1"/>
    </xf>
    <xf numFmtId="10" fontId="25" fillId="0" borderId="4" xfId="0" applyNumberFormat="1" applyFont="1" applyBorder="1" applyAlignment="1" applyProtection="1">
      <alignment horizontal="center"/>
      <protection hidden="1"/>
    </xf>
    <xf numFmtId="2" fontId="21" fillId="0" borderId="17" xfId="0" applyNumberFormat="1" applyFont="1" applyBorder="1" applyAlignment="1" applyProtection="1">
      <alignment horizontal="center"/>
      <protection hidden="1"/>
    </xf>
    <xf numFmtId="0" fontId="0" fillId="0" borderId="12" xfId="0" applyFill="1" applyBorder="1" applyProtection="1">
      <protection hidden="1"/>
    </xf>
    <xf numFmtId="0" fontId="0" fillId="0" borderId="21" xfId="0" applyBorder="1" applyProtection="1">
      <protection hidden="1"/>
    </xf>
    <xf numFmtId="0" fontId="21" fillId="0" borderId="17" xfId="0" applyFont="1" applyBorder="1" applyAlignment="1" applyProtection="1">
      <alignment horizontal="left"/>
      <protection hidden="1"/>
    </xf>
    <xf numFmtId="0" fontId="21" fillId="0" borderId="22" xfId="0" applyFont="1" applyBorder="1" applyAlignment="1" applyProtection="1">
      <alignment horizontal="left"/>
      <protection hidden="1"/>
    </xf>
    <xf numFmtId="0" fontId="21" fillId="0" borderId="14" xfId="0" applyFont="1" applyBorder="1" applyAlignment="1" applyProtection="1">
      <alignment horizontal="left"/>
      <protection hidden="1"/>
    </xf>
    <xf numFmtId="0" fontId="21" fillId="0" borderId="12" xfId="0" applyFont="1" applyBorder="1" applyAlignment="1" applyProtection="1">
      <alignment horizontal="left"/>
      <protection hidden="1"/>
    </xf>
    <xf numFmtId="0" fontId="21" fillId="0" borderId="0" xfId="0" applyFont="1" applyBorder="1" applyAlignment="1" applyProtection="1">
      <alignment horizontal="left"/>
      <protection hidden="1"/>
    </xf>
    <xf numFmtId="9" fontId="25" fillId="0" borderId="0" xfId="0" applyNumberFormat="1" applyFont="1" applyBorder="1" applyAlignment="1" applyProtection="1">
      <alignment horizontal="center"/>
      <protection hidden="1"/>
    </xf>
    <xf numFmtId="2" fontId="21" fillId="0" borderId="0" xfId="0" applyNumberFormat="1" applyFont="1" applyBorder="1" applyAlignment="1" applyProtection="1">
      <alignment horizontal="center"/>
      <protection hidden="1"/>
    </xf>
    <xf numFmtId="0" fontId="20" fillId="0" borderId="12"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30" fillId="0" borderId="0" xfId="0" applyFont="1" applyFill="1" applyProtection="1">
      <protection hidden="1"/>
    </xf>
    <xf numFmtId="2" fontId="31" fillId="0" borderId="23" xfId="0" applyNumberFormat="1" applyFont="1" applyBorder="1" applyAlignment="1" applyProtection="1">
      <alignment horizontal="center" vertical="center"/>
      <protection hidden="1"/>
    </xf>
    <xf numFmtId="0" fontId="0" fillId="0" borderId="11" xfId="0" applyBorder="1" applyProtection="1">
      <protection hidden="1"/>
    </xf>
    <xf numFmtId="0" fontId="0" fillId="0" borderId="13" xfId="0" applyBorder="1" applyProtection="1">
      <protection hidden="1"/>
    </xf>
    <xf numFmtId="166" fontId="21" fillId="17" borderId="14" xfId="0" applyNumberFormat="1" applyFont="1" applyFill="1" applyBorder="1" applyAlignment="1" applyProtection="1">
      <alignment horizontal="center"/>
      <protection hidden="1"/>
    </xf>
    <xf numFmtId="0" fontId="25" fillId="0" borderId="4" xfId="0" applyFont="1" applyBorder="1" applyAlignment="1" applyProtection="1">
      <alignment horizontal="center"/>
      <protection hidden="1"/>
    </xf>
    <xf numFmtId="167" fontId="21" fillId="17" borderId="14" xfId="0" applyNumberFormat="1" applyFont="1" applyFill="1" applyBorder="1" applyAlignment="1" applyProtection="1">
      <alignment horizontal="center"/>
      <protection hidden="1"/>
    </xf>
    <xf numFmtId="0" fontId="21" fillId="0" borderId="17" xfId="0" applyFont="1" applyFill="1" applyBorder="1" applyAlignment="1" applyProtection="1">
      <alignment horizontal="left"/>
      <protection hidden="1"/>
    </xf>
    <xf numFmtId="0" fontId="21" fillId="0" borderId="22" xfId="0" applyFont="1" applyFill="1" applyBorder="1" applyAlignment="1" applyProtection="1">
      <alignment horizontal="left"/>
      <protection hidden="1"/>
    </xf>
    <xf numFmtId="0" fontId="21" fillId="0" borderId="14" xfId="0" applyFont="1" applyFill="1" applyBorder="1" applyAlignment="1" applyProtection="1">
      <alignment horizontal="left"/>
      <protection hidden="1"/>
    </xf>
    <xf numFmtId="2" fontId="21" fillId="17" borderId="14" xfId="0" applyNumberFormat="1" applyFont="1" applyFill="1" applyBorder="1" applyAlignment="1" applyProtection="1">
      <alignment horizontal="center"/>
      <protection hidden="1"/>
    </xf>
    <xf numFmtId="0" fontId="21" fillId="0" borderId="0" xfId="0" applyFont="1" applyFill="1" applyBorder="1" applyAlignment="1" applyProtection="1">
      <alignment horizontal="left"/>
      <protection hidden="1"/>
    </xf>
    <xf numFmtId="167" fontId="21" fillId="17" borderId="0" xfId="0" applyNumberFormat="1" applyFont="1" applyFill="1" applyBorder="1" applyAlignment="1" applyProtection="1">
      <alignment horizontal="center"/>
      <protection hidden="1"/>
    </xf>
    <xf numFmtId="0" fontId="21" fillId="0" borderId="0" xfId="0" applyFont="1" applyBorder="1" applyAlignment="1" applyProtection="1">
      <alignment horizontal="center"/>
      <protection hidden="1"/>
    </xf>
    <xf numFmtId="0" fontId="21" fillId="0" borderId="0" xfId="0" applyFont="1" applyFill="1" applyBorder="1" applyAlignment="1" applyProtection="1">
      <alignment horizontal="center" vertical="center"/>
      <protection hidden="1"/>
    </xf>
    <xf numFmtId="10" fontId="6" fillId="0" borderId="0" xfId="0" applyNumberFormat="1" applyFont="1" applyFill="1" applyBorder="1" applyAlignment="1" applyProtection="1">
      <alignment horizontal="center" vertical="center"/>
      <protection hidden="1"/>
    </xf>
    <xf numFmtId="2"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31" fillId="17" borderId="0" xfId="0" applyFont="1" applyFill="1" applyAlignment="1" applyProtection="1">
      <alignment horizontal="right" vertical="center"/>
      <protection hidden="1"/>
    </xf>
    <xf numFmtId="0" fontId="28" fillId="17" borderId="0" xfId="0" applyFont="1" applyFill="1" applyBorder="1" applyAlignment="1" applyProtection="1">
      <alignment horizontal="left" vertical="center"/>
      <protection hidden="1"/>
    </xf>
    <xf numFmtId="10" fontId="28" fillId="0" borderId="0" xfId="0" applyNumberFormat="1" applyFont="1" applyFill="1" applyBorder="1" applyAlignment="1" applyProtection="1">
      <alignment horizontal="center" vertical="center"/>
      <protection hidden="1"/>
    </xf>
    <xf numFmtId="2"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protection hidden="1"/>
    </xf>
    <xf numFmtId="0" fontId="30" fillId="0" borderId="0" xfId="0" applyFont="1" applyFill="1" applyBorder="1" applyProtection="1">
      <protection hidden="1"/>
    </xf>
    <xf numFmtId="0" fontId="35" fillId="17" borderId="17" xfId="0" applyFont="1" applyFill="1" applyBorder="1" applyProtection="1">
      <protection hidden="1"/>
    </xf>
    <xf numFmtId="0" fontId="6" fillId="17" borderId="22" xfId="0" applyFont="1" applyFill="1" applyBorder="1" applyAlignment="1" applyProtection="1">
      <alignment horizontal="left" vertical="center"/>
      <protection hidden="1"/>
    </xf>
    <xf numFmtId="0" fontId="6" fillId="17" borderId="14" xfId="0" applyFont="1" applyFill="1" applyBorder="1" applyAlignment="1" applyProtection="1">
      <alignment horizontal="left" vertical="center"/>
      <protection hidden="1"/>
    </xf>
    <xf numFmtId="0" fontId="36" fillId="0" borderId="12" xfId="0" applyFont="1" applyFill="1" applyBorder="1" applyProtection="1">
      <protection hidden="1"/>
    </xf>
    <xf numFmtId="0" fontId="0" fillId="0" borderId="21" xfId="0" applyFont="1" applyFill="1" applyBorder="1" applyProtection="1">
      <protection hidden="1"/>
    </xf>
    <xf numFmtId="10" fontId="21" fillId="0" borderId="0" xfId="0" applyNumberFormat="1" applyFont="1" applyFill="1" applyBorder="1" applyAlignment="1" applyProtection="1">
      <alignment horizontal="center" vertical="center"/>
      <protection hidden="1"/>
    </xf>
    <xf numFmtId="2" fontId="21" fillId="0" borderId="0" xfId="0" applyNumberFormat="1" applyFont="1" applyFill="1" applyBorder="1" applyAlignment="1" applyProtection="1">
      <alignment horizontal="center" vertical="center"/>
      <protection hidden="1"/>
    </xf>
    <xf numFmtId="0" fontId="35" fillId="17" borderId="23" xfId="0" applyFont="1" applyFill="1" applyBorder="1" applyProtection="1">
      <protection hidden="1"/>
    </xf>
    <xf numFmtId="0" fontId="6" fillId="17" borderId="11" xfId="0" applyFont="1" applyFill="1" applyBorder="1" applyAlignment="1" applyProtection="1">
      <alignment horizontal="left" vertical="center"/>
      <protection hidden="1"/>
    </xf>
    <xf numFmtId="0" fontId="6" fillId="17" borderId="13" xfId="0" applyFont="1" applyFill="1" applyBorder="1" applyAlignment="1" applyProtection="1">
      <alignment horizontal="left" vertical="center"/>
      <protection hidden="1"/>
    </xf>
    <xf numFmtId="49" fontId="0" fillId="0" borderId="12" xfId="0" applyNumberFormat="1" applyFont="1" applyFill="1" applyBorder="1" applyProtection="1">
      <protection hidden="1"/>
    </xf>
    <xf numFmtId="0" fontId="0" fillId="0" borderId="12" xfId="0" applyFont="1" applyFill="1" applyBorder="1" applyProtection="1">
      <protection hidden="1"/>
    </xf>
    <xf numFmtId="168" fontId="0" fillId="0" borderId="12" xfId="0" applyNumberFormat="1" applyFont="1" applyFill="1" applyBorder="1" applyProtection="1">
      <protection hidden="1"/>
    </xf>
    <xf numFmtId="0" fontId="35" fillId="0" borderId="12" xfId="0" applyFont="1" applyFill="1" applyBorder="1" applyProtection="1">
      <protection hidden="1"/>
    </xf>
    <xf numFmtId="0" fontId="6" fillId="0" borderId="0" xfId="0" applyFont="1" applyFill="1" applyBorder="1" applyAlignment="1" applyProtection="1">
      <alignment horizontal="left" vertical="center"/>
      <protection hidden="1"/>
    </xf>
    <xf numFmtId="0" fontId="6" fillId="0" borderId="21" xfId="0" applyFont="1" applyFill="1" applyBorder="1" applyAlignment="1" applyProtection="1">
      <alignment horizontal="left" vertical="center"/>
      <protection hidden="1"/>
    </xf>
    <xf numFmtId="0" fontId="0" fillId="0" borderId="0" xfId="0" applyFont="1" applyFill="1" applyAlignment="1" applyProtection="1">
      <alignment horizontal="center"/>
      <protection hidden="1"/>
    </xf>
    <xf numFmtId="0" fontId="38" fillId="0" borderId="0" xfId="0" applyFont="1" applyFill="1" applyBorder="1" applyAlignment="1" applyProtection="1">
      <alignment horizontal="center"/>
      <protection hidden="1"/>
    </xf>
    <xf numFmtId="0" fontId="0" fillId="17" borderId="0" xfId="0" applyFont="1" applyFill="1" applyBorder="1" applyAlignment="1" applyProtection="1">
      <alignment horizontal="right" vertical="center"/>
      <protection hidden="1"/>
    </xf>
    <xf numFmtId="0" fontId="6" fillId="17"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protection hidden="1"/>
    </xf>
    <xf numFmtId="0" fontId="6" fillId="0" borderId="0" xfId="0" applyFont="1" applyFill="1" applyAlignment="1" applyProtection="1">
      <alignment horizontal="right"/>
      <protection hidden="1"/>
    </xf>
    <xf numFmtId="0" fontId="30" fillId="0" borderId="0" xfId="0" applyFont="1" applyFill="1" applyBorder="1" applyAlignment="1" applyProtection="1">
      <alignment horizontal="center" vertical="center"/>
      <protection hidden="1"/>
    </xf>
    <xf numFmtId="0" fontId="6" fillId="17" borderId="17" xfId="0" applyFont="1" applyFill="1" applyBorder="1" applyProtection="1">
      <protection hidden="1"/>
    </xf>
    <xf numFmtId="0" fontId="0" fillId="17" borderId="22" xfId="0" applyFont="1" applyFill="1" applyBorder="1" applyAlignment="1" applyProtection="1">
      <alignment vertical="center"/>
      <protection hidden="1"/>
    </xf>
    <xf numFmtId="0" fontId="0" fillId="17" borderId="22" xfId="0" applyFont="1" applyFill="1" applyBorder="1" applyAlignment="1" applyProtection="1">
      <alignment horizontal="center" vertical="center"/>
      <protection hidden="1"/>
    </xf>
    <xf numFmtId="0" fontId="0" fillId="17" borderId="14" xfId="0" applyFont="1" applyFill="1" applyBorder="1" applyAlignment="1" applyProtection="1">
      <alignment vertical="center"/>
      <protection hidden="1"/>
    </xf>
    <xf numFmtId="0" fontId="30" fillId="0" borderId="0" xfId="0" applyFont="1" applyFill="1" applyBorder="1" applyAlignment="1" applyProtection="1">
      <alignment horizontal="center"/>
      <protection hidden="1"/>
    </xf>
    <xf numFmtId="0" fontId="36" fillId="0" borderId="17" xfId="0" applyFont="1" applyFill="1" applyBorder="1" applyProtection="1">
      <protection hidden="1"/>
    </xf>
    <xf numFmtId="169" fontId="31" fillId="17" borderId="4" xfId="0" applyNumberFormat="1" applyFont="1" applyFill="1" applyBorder="1" applyAlignment="1" applyProtection="1">
      <alignment horizontal="center"/>
      <protection hidden="1"/>
    </xf>
    <xf numFmtId="169" fontId="30" fillId="0" borderId="0" xfId="0" applyNumberFormat="1" applyFont="1" applyFill="1" applyProtection="1">
      <protection hidden="1"/>
    </xf>
    <xf numFmtId="49" fontId="36" fillId="0" borderId="17" xfId="0" applyNumberFormat="1" applyFont="1" applyFill="1" applyBorder="1" applyProtection="1">
      <protection hidden="1"/>
    </xf>
    <xf numFmtId="49" fontId="36" fillId="0" borderId="22" xfId="0" applyNumberFormat="1" applyFont="1" applyFill="1" applyBorder="1" applyProtection="1">
      <protection hidden="1"/>
    </xf>
    <xf numFmtId="170" fontId="31" fillId="17" borderId="4" xfId="0" applyNumberFormat="1" applyFont="1" applyFill="1" applyBorder="1" applyAlignment="1" applyProtection="1">
      <alignment horizontal="center"/>
      <protection hidden="1"/>
    </xf>
    <xf numFmtId="0" fontId="36" fillId="0" borderId="22" xfId="0" applyNumberFormat="1" applyFont="1" applyFill="1" applyBorder="1" applyProtection="1">
      <protection hidden="1"/>
    </xf>
    <xf numFmtId="0" fontId="0" fillId="0" borderId="17" xfId="0" applyFont="1" applyFill="1" applyBorder="1" applyProtection="1">
      <protection hidden="1"/>
    </xf>
    <xf numFmtId="10" fontId="31" fillId="17" borderId="4" xfId="0" applyNumberFormat="1" applyFont="1" applyFill="1" applyBorder="1" applyAlignment="1" applyProtection="1">
      <alignment horizontal="center"/>
      <protection hidden="1"/>
    </xf>
    <xf numFmtId="0" fontId="0" fillId="0" borderId="18" xfId="0" applyFont="1" applyFill="1" applyBorder="1" applyProtection="1">
      <protection hidden="1"/>
    </xf>
    <xf numFmtId="169" fontId="31" fillId="17" borderId="16" xfId="0" applyNumberFormat="1" applyFont="1" applyFill="1" applyBorder="1" applyAlignment="1" applyProtection="1">
      <alignment horizontal="center"/>
      <protection hidden="1"/>
    </xf>
    <xf numFmtId="169" fontId="0" fillId="0" borderId="0" xfId="0" applyNumberFormat="1" applyFont="1" applyFill="1" applyBorder="1" applyProtection="1">
      <protection hidden="1"/>
    </xf>
    <xf numFmtId="168" fontId="6" fillId="17" borderId="17" xfId="0" applyNumberFormat="1" applyFont="1" applyFill="1" applyBorder="1" applyProtection="1">
      <protection hidden="1"/>
    </xf>
    <xf numFmtId="0" fontId="25" fillId="0" borderId="0" xfId="0" applyFont="1" applyFill="1" applyBorder="1" applyAlignment="1" applyProtection="1">
      <protection hidden="1"/>
    </xf>
    <xf numFmtId="0" fontId="6" fillId="0" borderId="0" xfId="0" applyFont="1" applyFill="1" applyAlignment="1" applyProtection="1">
      <alignment horizontal="right" vertical="center"/>
      <protection hidden="1"/>
    </xf>
    <xf numFmtId="2" fontId="28" fillId="17" borderId="4" xfId="0" applyNumberFormat="1" applyFont="1" applyFill="1" applyBorder="1" applyAlignment="1" applyProtection="1">
      <alignment horizontal="center"/>
      <protection hidden="1"/>
    </xf>
    <xf numFmtId="2" fontId="6" fillId="17" borderId="4" xfId="0" applyNumberFormat="1" applyFont="1" applyFill="1" applyBorder="1" applyAlignment="1" applyProtection="1">
      <alignment horizontal="center" vertical="center"/>
      <protection hidden="1"/>
    </xf>
    <xf numFmtId="0" fontId="6" fillId="0" borderId="0" xfId="0" applyFont="1" applyFill="1" applyAlignment="1" applyProtection="1">
      <alignment horizontal="left"/>
      <protection hidden="1"/>
    </xf>
    <xf numFmtId="2" fontId="6" fillId="17" borderId="4" xfId="0" applyNumberFormat="1" applyFont="1" applyFill="1" applyBorder="1" applyAlignment="1" applyProtection="1">
      <alignment horizontal="center"/>
      <protection hidden="1"/>
    </xf>
    <xf numFmtId="0" fontId="0" fillId="17" borderId="17" xfId="0" applyFont="1" applyFill="1" applyBorder="1" applyProtection="1">
      <protection hidden="1"/>
    </xf>
    <xf numFmtId="0" fontId="0" fillId="17" borderId="14" xfId="0" applyFont="1" applyFill="1" applyBorder="1" applyProtection="1">
      <protection hidden="1"/>
    </xf>
    <xf numFmtId="2" fontId="31" fillId="17" borderId="4" xfId="0" applyNumberFormat="1" applyFont="1" applyFill="1" applyBorder="1" applyAlignment="1" applyProtection="1">
      <alignment horizontal="center"/>
      <protection hidden="1"/>
    </xf>
    <xf numFmtId="49" fontId="0" fillId="17" borderId="17" xfId="0" applyNumberFormat="1" applyFont="1" applyFill="1" applyBorder="1" applyProtection="1">
      <protection hidden="1"/>
    </xf>
    <xf numFmtId="0" fontId="0" fillId="17" borderId="17" xfId="0" applyNumberFormat="1" applyFont="1" applyFill="1" applyBorder="1" applyProtection="1">
      <protection hidden="1"/>
    </xf>
    <xf numFmtId="0" fontId="0" fillId="17" borderId="18" xfId="0" applyFont="1" applyFill="1" applyBorder="1" applyProtection="1">
      <protection hidden="1"/>
    </xf>
    <xf numFmtId="0" fontId="6" fillId="17" borderId="17" xfId="0" applyFont="1" applyFill="1" applyBorder="1" applyAlignment="1" applyProtection="1">
      <alignment horizontal="center" vertical="center"/>
      <protection hidden="1"/>
    </xf>
    <xf numFmtId="0" fontId="6" fillId="17" borderId="22" xfId="0" applyFont="1" applyFill="1" applyBorder="1" applyAlignment="1" applyProtection="1">
      <alignment horizontal="center" vertical="center"/>
      <protection hidden="1"/>
    </xf>
    <xf numFmtId="0" fontId="6" fillId="17" borderId="0" xfId="0" applyFont="1" applyFill="1" applyBorder="1" applyAlignment="1" applyProtection="1">
      <alignment horizontal="center" vertical="center"/>
      <protection hidden="1"/>
    </xf>
    <xf numFmtId="0" fontId="6" fillId="17" borderId="0" xfId="0" applyFont="1" applyFill="1" applyBorder="1" applyAlignment="1" applyProtection="1">
      <alignment vertical="center"/>
      <protection hidden="1"/>
    </xf>
    <xf numFmtId="0" fontId="0" fillId="17" borderId="0" xfId="0" applyFill="1" applyProtection="1">
      <protection hidden="1"/>
    </xf>
    <xf numFmtId="0" fontId="28" fillId="17" borderId="0" xfId="0" applyFont="1" applyFill="1" applyBorder="1" applyAlignment="1" applyProtection="1">
      <alignment horizontal="center" vertical="center"/>
      <protection hidden="1"/>
    </xf>
    <xf numFmtId="0" fontId="28" fillId="17" borderId="0" xfId="0" applyFont="1" applyFill="1" applyBorder="1" applyAlignment="1" applyProtection="1">
      <alignment vertical="center"/>
      <protection hidden="1"/>
    </xf>
    <xf numFmtId="0" fontId="0" fillId="17" borderId="0" xfId="0" applyFont="1" applyFill="1" applyProtection="1">
      <protection hidden="1"/>
    </xf>
    <xf numFmtId="0" fontId="0" fillId="17" borderId="0" xfId="0" applyFont="1" applyFill="1" applyBorder="1" applyAlignment="1" applyProtection="1">
      <alignment horizontal="center" vertical="center"/>
      <protection hidden="1"/>
    </xf>
    <xf numFmtId="0" fontId="0" fillId="17" borderId="0" xfId="0" applyFont="1" applyFill="1" applyBorder="1" applyAlignment="1" applyProtection="1">
      <alignment vertical="center"/>
      <protection hidden="1"/>
    </xf>
    <xf numFmtId="0" fontId="40" fillId="17" borderId="0" xfId="0" applyFont="1" applyFill="1" applyBorder="1" applyAlignment="1" applyProtection="1">
      <alignment vertical="center"/>
      <protection hidden="1"/>
    </xf>
    <xf numFmtId="0" fontId="0" fillId="17" borderId="0" xfId="0" applyNumberFormat="1" applyFont="1" applyFill="1" applyBorder="1" applyAlignment="1" applyProtection="1">
      <alignment horizontal="left" vertical="center"/>
      <protection hidden="1"/>
    </xf>
    <xf numFmtId="0" fontId="0" fillId="17" borderId="0" xfId="0" applyNumberFormat="1" applyFont="1" applyFill="1" applyBorder="1" applyAlignment="1" applyProtection="1">
      <alignment horizontal="center" vertical="center"/>
      <protection hidden="1"/>
    </xf>
    <xf numFmtId="0" fontId="6" fillId="17" borderId="14" xfId="0" applyFont="1" applyFill="1" applyBorder="1" applyAlignment="1" applyProtection="1">
      <alignment vertical="center"/>
      <protection hidden="1"/>
    </xf>
    <xf numFmtId="0" fontId="20" fillId="17" borderId="4" xfId="0" applyFont="1" applyFill="1" applyBorder="1" applyAlignment="1" applyProtection="1">
      <alignment vertical="center"/>
      <protection hidden="1"/>
    </xf>
    <xf numFmtId="0" fontId="6" fillId="17" borderId="4" xfId="0" applyFont="1" applyFill="1" applyBorder="1" applyAlignment="1" applyProtection="1">
      <alignment vertical="center"/>
      <protection hidden="1"/>
    </xf>
    <xf numFmtId="0" fontId="6" fillId="17" borderId="17" xfId="0" applyFont="1" applyFill="1" applyBorder="1" applyAlignment="1" applyProtection="1">
      <alignment vertical="center"/>
      <protection hidden="1"/>
    </xf>
    <xf numFmtId="0" fontId="6" fillId="17" borderId="22" xfId="0" applyFont="1" applyFill="1" applyBorder="1" applyAlignment="1" applyProtection="1">
      <alignment vertical="center"/>
      <protection hidden="1"/>
    </xf>
    <xf numFmtId="0" fontId="6" fillId="17" borderId="18" xfId="0" applyFont="1" applyFill="1" applyBorder="1" applyAlignment="1" applyProtection="1">
      <alignment horizontal="center" vertical="center"/>
      <protection hidden="1"/>
    </xf>
    <xf numFmtId="0" fontId="6" fillId="17" borderId="18" xfId="0" applyFont="1" applyFill="1" applyBorder="1" applyAlignment="1" applyProtection="1">
      <alignment vertical="top"/>
      <protection hidden="1"/>
    </xf>
    <xf numFmtId="0" fontId="6" fillId="17" borderId="23" xfId="0" applyFont="1" applyFill="1" applyBorder="1" applyAlignment="1" applyProtection="1">
      <alignment horizontal="center" vertical="center"/>
      <protection hidden="1"/>
    </xf>
    <xf numFmtId="0" fontId="6" fillId="17" borderId="23" xfId="0" applyFont="1" applyFill="1" applyBorder="1" applyAlignment="1" applyProtection="1">
      <alignment vertical="top"/>
      <protection hidden="1"/>
    </xf>
    <xf numFmtId="0" fontId="28" fillId="6" borderId="0" xfId="0" applyFont="1" applyFill="1" applyBorder="1" applyAlignment="1" applyProtection="1">
      <alignment horizontal="center" vertical="center"/>
      <protection hidden="1"/>
    </xf>
    <xf numFmtId="0" fontId="28" fillId="6" borderId="0" xfId="0" applyFont="1" applyFill="1" applyBorder="1" applyAlignment="1" applyProtection="1">
      <alignment horizontal="left" vertical="center"/>
      <protection hidden="1"/>
    </xf>
    <xf numFmtId="0" fontId="6" fillId="6" borderId="0" xfId="0" applyFont="1" applyFill="1" applyBorder="1" applyAlignment="1" applyProtection="1">
      <alignment vertical="center"/>
      <protection hidden="1"/>
    </xf>
    <xf numFmtId="0" fontId="0" fillId="17" borderId="0" xfId="0" applyFont="1" applyFill="1" applyBorder="1" applyAlignment="1" applyProtection="1">
      <alignment vertical="top"/>
      <protection hidden="1"/>
    </xf>
    <xf numFmtId="0" fontId="20" fillId="17" borderId="22" xfId="0" applyFont="1" applyFill="1" applyBorder="1" applyAlignment="1" applyProtection="1">
      <alignment vertical="center"/>
      <protection hidden="1"/>
    </xf>
    <xf numFmtId="0" fontId="20" fillId="17" borderId="0" xfId="0" applyFont="1" applyFill="1" applyBorder="1" applyAlignment="1" applyProtection="1">
      <alignment vertical="center"/>
      <protection hidden="1"/>
    </xf>
    <xf numFmtId="0" fontId="6" fillId="17" borderId="22" xfId="0" applyFont="1" applyFill="1" applyBorder="1" applyAlignment="1" applyProtection="1">
      <alignment vertical="top"/>
      <protection hidden="1"/>
    </xf>
    <xf numFmtId="49" fontId="6" fillId="17" borderId="22" xfId="0" applyNumberFormat="1" applyFont="1" applyFill="1" applyBorder="1" applyAlignment="1" applyProtection="1">
      <alignment vertical="top" wrapText="1"/>
      <protection hidden="1"/>
    </xf>
    <xf numFmtId="49" fontId="6" fillId="17" borderId="14" xfId="0" applyNumberFormat="1" applyFont="1" applyFill="1" applyBorder="1" applyAlignment="1" applyProtection="1">
      <alignment vertical="top" wrapText="1"/>
      <protection hidden="1"/>
    </xf>
    <xf numFmtId="171" fontId="0" fillId="0" borderId="0" xfId="0" applyNumberFormat="1" applyFont="1" applyFill="1" applyProtection="1">
      <protection hidden="1"/>
    </xf>
    <xf numFmtId="0" fontId="6" fillId="17" borderId="31" xfId="0" applyFont="1" applyFill="1" applyBorder="1" applyAlignment="1" applyProtection="1">
      <alignment horizontal="center" vertical="center"/>
      <protection hidden="1"/>
    </xf>
    <xf numFmtId="0" fontId="0" fillId="17" borderId="0" xfId="0" applyFont="1" applyFill="1" applyBorder="1" applyAlignment="1" applyProtection="1">
      <alignment horizontal="center" vertical="center" wrapText="1"/>
      <protection hidden="1"/>
    </xf>
    <xf numFmtId="0" fontId="41" fillId="17" borderId="32" xfId="0" applyFont="1" applyFill="1" applyBorder="1" applyAlignment="1" applyProtection="1">
      <alignment vertical="center" wrapText="1"/>
      <protection hidden="1"/>
    </xf>
    <xf numFmtId="0" fontId="6" fillId="6" borderId="31" xfId="0" applyFont="1" applyFill="1" applyBorder="1" applyAlignment="1" applyProtection="1">
      <alignment horizontal="center" vertical="top" wrapText="1"/>
      <protection hidden="1"/>
    </xf>
    <xf numFmtId="0" fontId="0" fillId="6" borderId="0" xfId="0" applyFont="1" applyFill="1" applyBorder="1" applyAlignment="1" applyProtection="1">
      <alignment horizontal="center" vertical="center" wrapText="1"/>
      <protection hidden="1"/>
    </xf>
    <xf numFmtId="0" fontId="41" fillId="6" borderId="32" xfId="0" applyFont="1" applyFill="1" applyBorder="1" applyAlignment="1" applyProtection="1">
      <alignment vertical="center" wrapText="1"/>
      <protection hidden="1"/>
    </xf>
    <xf numFmtId="0" fontId="6" fillId="0" borderId="31" xfId="0" applyFont="1" applyFill="1" applyBorder="1" applyAlignment="1" applyProtection="1">
      <alignment horizontal="center" vertical="top" wrapText="1"/>
      <protection hidden="1"/>
    </xf>
    <xf numFmtId="0" fontId="0" fillId="0" borderId="0" xfId="0" applyFont="1" applyFill="1" applyBorder="1" applyAlignment="1" applyProtection="1">
      <alignment horizontal="center" vertical="center" wrapText="1"/>
      <protection hidden="1"/>
    </xf>
    <xf numFmtId="0" fontId="41" fillId="0" borderId="32" xfId="0" applyFont="1" applyFill="1" applyBorder="1" applyAlignment="1" applyProtection="1">
      <alignment vertical="center" wrapText="1"/>
      <protection hidden="1"/>
    </xf>
    <xf numFmtId="0" fontId="41" fillId="0" borderId="34" xfId="0" applyFont="1" applyFill="1" applyBorder="1" applyAlignment="1" applyProtection="1">
      <alignment vertical="center" wrapText="1"/>
      <protection hidden="1"/>
    </xf>
    <xf numFmtId="0" fontId="41" fillId="17" borderId="34" xfId="0" applyFont="1" applyFill="1" applyBorder="1" applyAlignment="1" applyProtection="1">
      <alignment vertical="center" wrapText="1"/>
      <protection hidden="1"/>
    </xf>
    <xf numFmtId="0" fontId="6" fillId="6" borderId="35" xfId="0" applyFont="1" applyFill="1" applyBorder="1" applyAlignment="1" applyProtection="1">
      <alignment horizontal="center" vertical="top" wrapText="1"/>
      <protection hidden="1"/>
    </xf>
    <xf numFmtId="0" fontId="41" fillId="6" borderId="37" xfId="0" applyFont="1" applyFill="1" applyBorder="1" applyAlignment="1" applyProtection="1">
      <alignment vertical="center" wrapText="1"/>
      <protection hidden="1"/>
    </xf>
    <xf numFmtId="0" fontId="0" fillId="17" borderId="23" xfId="0" applyFont="1" applyFill="1" applyBorder="1" applyAlignment="1" applyProtection="1">
      <alignment horizontal="center" vertical="center"/>
      <protection hidden="1"/>
    </xf>
    <xf numFmtId="0" fontId="41" fillId="17" borderId="0" xfId="0" applyFont="1" applyFill="1" applyBorder="1" applyAlignment="1" applyProtection="1">
      <alignment vertical="top"/>
      <protection hidden="1"/>
    </xf>
    <xf numFmtId="0" fontId="41" fillId="0" borderId="0" xfId="0" applyFont="1" applyFill="1" applyBorder="1" applyAlignment="1" applyProtection="1">
      <alignment vertical="top" wrapText="1"/>
      <protection hidden="1"/>
    </xf>
    <xf numFmtId="0" fontId="0" fillId="0" borderId="0" xfId="0" applyFont="1" applyFill="1" applyAlignment="1" applyProtection="1">
      <alignment wrapText="1"/>
      <protection hidden="1"/>
    </xf>
    <xf numFmtId="0" fontId="0" fillId="0" borderId="0" xfId="0" applyFont="1" applyFill="1" applyBorder="1" applyAlignment="1" applyProtection="1">
      <alignment vertical="center"/>
      <protection hidden="1"/>
    </xf>
    <xf numFmtId="0" fontId="6" fillId="17" borderId="4" xfId="0" applyFont="1" applyFill="1" applyBorder="1" applyAlignment="1" applyProtection="1">
      <alignment horizontal="center" vertical="center"/>
      <protection hidden="1"/>
    </xf>
    <xf numFmtId="0" fontId="41" fillId="17" borderId="0" xfId="0" applyFont="1" applyFill="1" applyBorder="1" applyAlignment="1" applyProtection="1">
      <alignment horizontal="center" vertical="center"/>
      <protection hidden="1"/>
    </xf>
    <xf numFmtId="0" fontId="41" fillId="17" borderId="0" xfId="0" applyFont="1" applyFill="1" applyBorder="1" applyAlignment="1" applyProtection="1">
      <alignment horizontal="left" vertical="top" wrapText="1"/>
      <protection hidden="1"/>
    </xf>
    <xf numFmtId="0" fontId="6" fillId="18" borderId="0" xfId="0" applyFont="1" applyFill="1" applyBorder="1" applyAlignment="1" applyProtection="1">
      <alignment horizontal="center" vertical="center"/>
      <protection hidden="1"/>
    </xf>
    <xf numFmtId="0" fontId="28" fillId="18" borderId="0" xfId="0" applyFont="1" applyFill="1" applyBorder="1" applyAlignment="1" applyProtection="1">
      <alignment vertical="center"/>
      <protection hidden="1"/>
    </xf>
    <xf numFmtId="0" fontId="6" fillId="18" borderId="0" xfId="0" applyFont="1" applyFill="1" applyBorder="1" applyAlignment="1" applyProtection="1">
      <alignment vertical="center"/>
      <protection hidden="1"/>
    </xf>
    <xf numFmtId="0" fontId="20" fillId="18" borderId="0" xfId="0" applyFont="1" applyFill="1" applyBorder="1" applyAlignment="1" applyProtection="1">
      <alignment vertical="center"/>
      <protection hidden="1"/>
    </xf>
    <xf numFmtId="0" fontId="6" fillId="18" borderId="32" xfId="0" applyFont="1" applyFill="1" applyBorder="1" applyAlignment="1" applyProtection="1">
      <alignment vertical="center"/>
      <protection hidden="1"/>
    </xf>
    <xf numFmtId="0" fontId="41" fillId="6" borderId="0" xfId="0" applyFont="1" applyFill="1" applyBorder="1" applyAlignment="1" applyProtection="1">
      <alignment horizontal="center" vertical="center"/>
      <protection hidden="1"/>
    </xf>
    <xf numFmtId="0" fontId="0" fillId="16" borderId="32" xfId="0" applyFont="1" applyFill="1" applyBorder="1" applyAlignment="1" applyProtection="1">
      <alignment horizontal="center" vertical="center"/>
      <protection hidden="1"/>
    </xf>
    <xf numFmtId="0" fontId="0" fillId="6" borderId="0" xfId="0" applyFont="1" applyFill="1" applyBorder="1" applyAlignment="1" applyProtection="1">
      <alignment horizontal="center" vertical="center"/>
      <protection hidden="1"/>
    </xf>
    <xf numFmtId="0" fontId="0" fillId="17" borderId="0" xfId="0" applyFont="1" applyFill="1" applyBorder="1" applyAlignment="1" applyProtection="1">
      <alignment horizontal="left" vertical="center"/>
      <protection hidden="1"/>
    </xf>
    <xf numFmtId="0" fontId="40" fillId="17" borderId="0" xfId="0" applyFont="1" applyFill="1" applyBorder="1" applyAlignment="1" applyProtection="1">
      <alignment horizontal="left" vertical="center"/>
      <protection hidden="1"/>
    </xf>
    <xf numFmtId="0" fontId="0" fillId="17" borderId="32" xfId="0" applyFont="1" applyFill="1" applyBorder="1" applyAlignment="1" applyProtection="1">
      <alignment vertical="center"/>
      <protection hidden="1"/>
    </xf>
    <xf numFmtId="0" fontId="41" fillId="0" borderId="0" xfId="0" applyFont="1" applyFill="1" applyBorder="1" applyAlignment="1" applyProtection="1">
      <alignment horizontal="left" vertical="top" wrapText="1"/>
      <protection hidden="1"/>
    </xf>
    <xf numFmtId="0" fontId="0" fillId="0" borderId="32"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40" fillId="0" borderId="0" xfId="0" applyFont="1" applyFill="1" applyBorder="1" applyAlignment="1" applyProtection="1">
      <alignment horizontal="left" vertical="center"/>
      <protection hidden="1"/>
    </xf>
    <xf numFmtId="0" fontId="0" fillId="0" borderId="0" xfId="0" applyNumberFormat="1" applyFont="1" applyFill="1" applyBorder="1" applyAlignment="1" applyProtection="1">
      <alignment horizontal="left" vertical="center"/>
      <protection hidden="1"/>
    </xf>
    <xf numFmtId="0" fontId="0" fillId="0" borderId="32"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0" fillId="0" borderId="0" xfId="0" applyNumberFormat="1" applyFont="1" applyFill="1" applyBorder="1" applyAlignment="1" applyProtection="1">
      <alignment horizontal="center" vertical="center"/>
      <protection hidden="1"/>
    </xf>
    <xf numFmtId="0" fontId="0" fillId="17" borderId="0" xfId="0" applyFill="1" applyBorder="1" applyAlignment="1" applyProtection="1">
      <alignment horizontal="center" vertical="center"/>
      <protection hidden="1"/>
    </xf>
    <xf numFmtId="0" fontId="0" fillId="17" borderId="0" xfId="0" applyFill="1" applyBorder="1" applyAlignment="1" applyProtection="1">
      <alignment vertical="center"/>
      <protection hidden="1"/>
    </xf>
    <xf numFmtId="0" fontId="0" fillId="17" borderId="0" xfId="0" applyNumberFormat="1" applyFill="1" applyBorder="1" applyAlignment="1" applyProtection="1">
      <alignment horizontal="left" vertical="center"/>
      <protection hidden="1"/>
    </xf>
    <xf numFmtId="0" fontId="0" fillId="17" borderId="0" xfId="0" applyNumberForma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6" fillId="17" borderId="32" xfId="0" applyFont="1" applyFill="1" applyBorder="1" applyAlignment="1" applyProtection="1">
      <alignment vertical="center"/>
      <protection hidden="1"/>
    </xf>
    <xf numFmtId="0" fontId="0" fillId="16" borderId="0" xfId="0" applyFont="1" applyFill="1" applyBorder="1" applyAlignment="1" applyProtection="1">
      <alignment horizontal="center" vertical="center"/>
      <protection locked="0"/>
    </xf>
    <xf numFmtId="0" fontId="0" fillId="16" borderId="0" xfId="0" applyFont="1" applyFill="1" applyBorder="1" applyAlignment="1" applyProtection="1">
      <alignment vertical="center"/>
      <protection hidden="1"/>
    </xf>
    <xf numFmtId="0" fontId="0" fillId="16" borderId="0" xfId="0" applyFont="1" applyFill="1" applyBorder="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Alignment="1" applyProtection="1">
      <alignment vertical="center"/>
      <protection hidden="1"/>
    </xf>
    <xf numFmtId="0" fontId="41" fillId="17" borderId="0" xfId="0" applyFont="1" applyFill="1" applyBorder="1" applyAlignment="1" applyProtection="1">
      <alignment vertical="top" wrapText="1"/>
      <protection hidden="1"/>
    </xf>
    <xf numFmtId="0" fontId="0" fillId="6" borderId="0" xfId="0" applyFill="1" applyBorder="1" applyAlignment="1" applyProtection="1">
      <alignment horizontal="center" vertical="center"/>
      <protection hidden="1"/>
    </xf>
    <xf numFmtId="0" fontId="0" fillId="6" borderId="0" xfId="0" applyFill="1" applyBorder="1" applyAlignment="1" applyProtection="1">
      <alignment vertical="center"/>
      <protection hidden="1"/>
    </xf>
    <xf numFmtId="0" fontId="0" fillId="6" borderId="0" xfId="0" applyFill="1" applyBorder="1" applyAlignment="1" applyProtection="1">
      <alignment horizontal="left" vertical="center"/>
      <protection hidden="1"/>
    </xf>
    <xf numFmtId="0" fontId="0" fillId="13" borderId="0" xfId="0" applyFill="1" applyAlignment="1" applyProtection="1">
      <alignment horizontal="center"/>
      <protection hidden="1"/>
    </xf>
    <xf numFmtId="0" fontId="28" fillId="13" borderId="0" xfId="0" applyFont="1" applyFill="1" applyBorder="1" applyAlignment="1" applyProtection="1">
      <alignment horizontal="left" vertical="center"/>
      <protection hidden="1"/>
    </xf>
    <xf numFmtId="0" fontId="28" fillId="13" borderId="0" xfId="0" applyFont="1" applyFill="1" applyBorder="1" applyAlignment="1" applyProtection="1">
      <alignment horizontal="center" vertical="center"/>
      <protection hidden="1"/>
    </xf>
    <xf numFmtId="0" fontId="6" fillId="13" borderId="0" xfId="0" applyFont="1" applyFill="1" applyBorder="1" applyAlignment="1" applyProtection="1">
      <alignment vertical="center"/>
      <protection hidden="1"/>
    </xf>
    <xf numFmtId="0" fontId="29" fillId="17" borderId="0" xfId="0" applyFont="1" applyFill="1" applyBorder="1" applyAlignment="1" applyProtection="1">
      <alignment horizontal="center"/>
      <protection hidden="1"/>
    </xf>
    <xf numFmtId="0" fontId="0" fillId="0" borderId="0" xfId="0" applyFont="1" applyFill="1" applyAlignment="1">
      <alignment horizontal="center"/>
    </xf>
    <xf numFmtId="0" fontId="0" fillId="0" borderId="0" xfId="0" applyFont="1" applyFill="1"/>
    <xf numFmtId="0" fontId="28" fillId="17" borderId="17" xfId="0" applyFont="1" applyFill="1" applyBorder="1" applyAlignment="1" applyProtection="1">
      <alignment horizontal="center" vertical="center"/>
      <protection hidden="1"/>
    </xf>
    <xf numFmtId="0" fontId="0" fillId="17" borderId="17" xfId="0" applyFont="1" applyFill="1" applyBorder="1" applyAlignment="1" applyProtection="1">
      <alignment horizontal="center" vertical="center"/>
      <protection hidden="1"/>
    </xf>
    <xf numFmtId="0" fontId="20" fillId="17" borderId="14" xfId="0" applyFont="1" applyFill="1" applyBorder="1" applyAlignment="1" applyProtection="1">
      <alignment vertical="center"/>
      <protection hidden="1"/>
    </xf>
    <xf numFmtId="0" fontId="6" fillId="17" borderId="20" xfId="0" applyFont="1" applyFill="1" applyBorder="1" applyAlignment="1" applyProtection="1">
      <alignment vertical="center"/>
      <protection hidden="1"/>
    </xf>
    <xf numFmtId="0" fontId="6" fillId="17" borderId="21" xfId="0" applyFont="1" applyFill="1" applyBorder="1" applyAlignment="1" applyProtection="1">
      <alignment vertical="center"/>
      <protection hidden="1"/>
    </xf>
    <xf numFmtId="0" fontId="6" fillId="17" borderId="19" xfId="0" applyFont="1" applyFill="1" applyBorder="1" applyAlignment="1" applyProtection="1">
      <alignment vertical="top"/>
      <protection hidden="1"/>
    </xf>
    <xf numFmtId="171" fontId="0" fillId="0" borderId="0" xfId="0" applyNumberFormat="1" applyFont="1" applyFill="1" applyAlignment="1" applyProtection="1">
      <alignment horizontal="center"/>
      <protection hidden="1"/>
    </xf>
    <xf numFmtId="0" fontId="0" fillId="17" borderId="32" xfId="0" applyFont="1" applyFill="1" applyBorder="1" applyAlignment="1" applyProtection="1">
      <alignment horizontal="center" vertical="center" wrapText="1"/>
      <protection hidden="1"/>
    </xf>
    <xf numFmtId="0" fontId="0" fillId="17" borderId="0" xfId="0" applyFont="1" applyFill="1" applyBorder="1" applyAlignment="1" applyProtection="1">
      <alignment vertical="center" wrapText="1"/>
      <protection hidden="1"/>
    </xf>
    <xf numFmtId="0" fontId="0" fillId="17" borderId="32" xfId="0" applyFont="1" applyFill="1" applyBorder="1" applyAlignment="1" applyProtection="1">
      <alignment vertical="center" wrapText="1"/>
      <protection hidden="1"/>
    </xf>
    <xf numFmtId="1" fontId="0" fillId="0" borderId="0" xfId="0" applyNumberFormat="1" applyFont="1" applyFill="1" applyAlignment="1" applyProtection="1">
      <alignment horizontal="center"/>
      <protection hidden="1"/>
    </xf>
    <xf numFmtId="0" fontId="6" fillId="6" borderId="0" xfId="0" applyFont="1" applyFill="1" applyBorder="1" applyAlignment="1" applyProtection="1">
      <alignment horizontal="center" vertical="top" wrapText="1"/>
      <protection hidden="1"/>
    </xf>
    <xf numFmtId="0" fontId="0" fillId="6" borderId="32" xfId="0" applyFont="1" applyFill="1" applyBorder="1" applyAlignment="1" applyProtection="1">
      <alignment horizontal="center" vertical="center" wrapText="1"/>
      <protection hidden="1"/>
    </xf>
    <xf numFmtId="0" fontId="0" fillId="6" borderId="0" xfId="0" applyFont="1" applyFill="1" applyBorder="1" applyAlignment="1" applyProtection="1">
      <alignment vertical="center" wrapText="1"/>
      <protection hidden="1"/>
    </xf>
    <xf numFmtId="0" fontId="0" fillId="6" borderId="32" xfId="0" applyFont="1" applyFill="1" applyBorder="1" applyAlignment="1" applyProtection="1">
      <alignment vertical="center" wrapText="1"/>
      <protection hidden="1"/>
    </xf>
    <xf numFmtId="0" fontId="6" fillId="0" borderId="0" xfId="0" applyFont="1" applyFill="1" applyBorder="1" applyAlignment="1" applyProtection="1">
      <alignment horizontal="center" vertical="top" wrapText="1"/>
      <protection hidden="1"/>
    </xf>
    <xf numFmtId="0" fontId="0" fillId="0" borderId="32" xfId="0"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wrapText="1"/>
      <protection hidden="1"/>
    </xf>
    <xf numFmtId="0" fontId="0" fillId="0" borderId="32" xfId="0" applyFont="1" applyFill="1" applyBorder="1" applyAlignment="1" applyProtection="1">
      <alignment vertical="center" wrapText="1"/>
      <protection hidden="1"/>
    </xf>
    <xf numFmtId="0" fontId="6" fillId="17" borderId="36" xfId="0" applyFont="1" applyFill="1" applyBorder="1" applyAlignment="1" applyProtection="1">
      <alignment vertical="center"/>
      <protection hidden="1"/>
    </xf>
    <xf numFmtId="0" fontId="6" fillId="17" borderId="37" xfId="0" applyFont="1" applyFill="1" applyBorder="1" applyAlignment="1" applyProtection="1">
      <alignment vertical="center"/>
      <protection hidden="1"/>
    </xf>
    <xf numFmtId="0" fontId="41" fillId="17" borderId="0" xfId="0" applyFont="1" applyFill="1" applyBorder="1" applyAlignment="1">
      <alignment horizontal="left" vertical="top" wrapText="1"/>
    </xf>
    <xf numFmtId="0" fontId="0" fillId="17" borderId="0" xfId="0" applyFont="1" applyFill="1" applyBorder="1" applyAlignment="1">
      <alignment horizontal="left" vertical="center"/>
    </xf>
    <xf numFmtId="0" fontId="40" fillId="17" borderId="0" xfId="0" applyFont="1" applyFill="1" applyBorder="1" applyAlignment="1">
      <alignment horizontal="left" vertical="center"/>
    </xf>
    <xf numFmtId="0" fontId="0" fillId="17" borderId="0" xfId="0" applyNumberFormat="1" applyFont="1" applyFill="1" applyBorder="1" applyAlignment="1" applyProtection="1">
      <alignment horizontal="left" vertical="center"/>
      <protection locked="0"/>
    </xf>
    <xf numFmtId="0" fontId="0" fillId="17" borderId="0" xfId="0" applyFont="1" applyFill="1" applyBorder="1" applyAlignment="1">
      <alignment vertical="center"/>
    </xf>
    <xf numFmtId="0" fontId="0" fillId="17" borderId="32" xfId="0" applyFont="1" applyFill="1" applyBorder="1" applyAlignment="1">
      <alignment vertical="center"/>
    </xf>
    <xf numFmtId="0" fontId="0" fillId="16" borderId="32" xfId="0" applyFont="1" applyFill="1" applyBorder="1" applyAlignment="1">
      <alignment horizontal="center" vertical="center"/>
    </xf>
    <xf numFmtId="0" fontId="0" fillId="16" borderId="32" xfId="0"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40" fillId="0" borderId="0"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locked="0"/>
    </xf>
    <xf numFmtId="0" fontId="0" fillId="0" borderId="0" xfId="0" applyFont="1" applyFill="1" applyBorder="1" applyAlignment="1">
      <alignment vertical="center"/>
    </xf>
    <xf numFmtId="0" fontId="0" fillId="0" borderId="32" xfId="0" applyFont="1" applyFill="1" applyBorder="1" applyAlignment="1">
      <alignment vertical="center"/>
    </xf>
    <xf numFmtId="0" fontId="40" fillId="0" borderId="0" xfId="0" applyFont="1" applyFill="1" applyBorder="1" applyAlignment="1">
      <alignment vertical="center"/>
    </xf>
    <xf numFmtId="0" fontId="0" fillId="0" borderId="0" xfId="0" applyNumberFormat="1"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44" fillId="17" borderId="0" xfId="0" applyFont="1" applyFill="1" applyBorder="1" applyAlignment="1" applyProtection="1">
      <alignment horizontal="left" vertical="center"/>
      <protection hidden="1"/>
    </xf>
    <xf numFmtId="0" fontId="45" fillId="17" borderId="0" xfId="0" applyFont="1" applyFill="1" applyBorder="1" applyAlignment="1" applyProtection="1">
      <alignment horizontal="left" vertical="center"/>
      <protection hidden="1"/>
    </xf>
    <xf numFmtId="0" fontId="44" fillId="17" borderId="0" xfId="0" applyNumberFormat="1" applyFont="1" applyFill="1" applyBorder="1" applyAlignment="1" applyProtection="1">
      <alignment horizontal="left" vertical="center"/>
      <protection hidden="1"/>
    </xf>
    <xf numFmtId="0" fontId="0" fillId="16" borderId="0" xfId="0" applyFont="1" applyFill="1" applyBorder="1" applyAlignment="1">
      <alignment horizontal="center" vertical="center"/>
    </xf>
    <xf numFmtId="0" fontId="0" fillId="17" borderId="0" xfId="0" applyFont="1" applyFill="1" applyBorder="1" applyAlignment="1">
      <alignment horizontal="justify" vertical="center"/>
    </xf>
    <xf numFmtId="0" fontId="40" fillId="17" borderId="0" xfId="0" applyFont="1" applyFill="1" applyBorder="1" applyAlignment="1">
      <alignment horizontal="justify" vertical="center"/>
    </xf>
    <xf numFmtId="0" fontId="0" fillId="17" borderId="0" xfId="0" applyNumberFormat="1" applyFont="1" applyFill="1" applyBorder="1" applyAlignment="1" applyProtection="1">
      <alignment horizontal="justify" vertical="center"/>
      <protection locked="0"/>
    </xf>
    <xf numFmtId="0" fontId="0" fillId="0" borderId="17" xfId="0" applyFont="1" applyFill="1" applyBorder="1" applyAlignment="1" applyProtection="1">
      <alignment vertical="center"/>
      <protection hidden="1"/>
    </xf>
    <xf numFmtId="0" fontId="0" fillId="17" borderId="22" xfId="0" applyFont="1" applyFill="1" applyBorder="1" applyAlignment="1">
      <alignment vertical="center"/>
    </xf>
    <xf numFmtId="0" fontId="0" fillId="17" borderId="14" xfId="0" applyFont="1" applyFill="1" applyBorder="1" applyAlignment="1">
      <alignment vertical="center"/>
    </xf>
    <xf numFmtId="0" fontId="0" fillId="17" borderId="12" xfId="0" applyFont="1" applyFill="1" applyBorder="1" applyAlignment="1">
      <alignment vertical="center"/>
    </xf>
    <xf numFmtId="0" fontId="0" fillId="17" borderId="21" xfId="0" applyFont="1" applyFill="1" applyBorder="1" applyAlignment="1">
      <alignment vertical="center"/>
    </xf>
    <xf numFmtId="0" fontId="20" fillId="17" borderId="17" xfId="0" applyFont="1" applyFill="1" applyBorder="1" applyAlignment="1" applyProtection="1">
      <alignment vertical="center"/>
      <protection hidden="1"/>
    </xf>
    <xf numFmtId="0" fontId="41" fillId="0" borderId="0" xfId="0" applyFont="1" applyFill="1" applyBorder="1" applyAlignment="1">
      <alignment horizontal="center" vertical="top"/>
    </xf>
    <xf numFmtId="0" fontId="0" fillId="17" borderId="0" xfId="0" applyFont="1" applyFill="1" applyBorder="1" applyAlignment="1">
      <alignment horizontal="center" vertical="center"/>
    </xf>
    <xf numFmtId="0" fontId="41" fillId="6" borderId="0" xfId="0" applyFont="1" applyFill="1" applyBorder="1" applyAlignment="1">
      <alignment horizontal="center" vertical="top"/>
    </xf>
    <xf numFmtId="0" fontId="40" fillId="17" borderId="0" xfId="0" applyFont="1" applyFill="1" applyBorder="1" applyAlignment="1">
      <alignment vertical="center"/>
    </xf>
    <xf numFmtId="0" fontId="0" fillId="17" borderId="0" xfId="0" applyNumberFormat="1" applyFont="1" applyFill="1" applyBorder="1" applyAlignment="1" applyProtection="1">
      <alignment horizontal="center" vertical="center"/>
      <protection locked="0"/>
    </xf>
    <xf numFmtId="0" fontId="0" fillId="0" borderId="0" xfId="0" applyFill="1" applyAlignment="1">
      <alignment horizontal="center"/>
    </xf>
    <xf numFmtId="0" fontId="0" fillId="0" borderId="0" xfId="0" applyFill="1"/>
    <xf numFmtId="0" fontId="6" fillId="17" borderId="17" xfId="0" applyFont="1" applyFill="1" applyBorder="1" applyAlignment="1">
      <alignment horizontal="center" vertical="center"/>
    </xf>
    <xf numFmtId="0" fontId="6" fillId="17" borderId="22" xfId="0" applyFont="1" applyFill="1" applyBorder="1" applyAlignment="1">
      <alignment vertical="center"/>
    </xf>
    <xf numFmtId="0" fontId="20" fillId="17" borderId="22" xfId="0" applyFont="1" applyFill="1" applyBorder="1" applyAlignment="1">
      <alignment vertical="center"/>
    </xf>
    <xf numFmtId="0" fontId="6" fillId="17" borderId="14" xfId="0" applyFont="1" applyFill="1" applyBorder="1" applyAlignment="1">
      <alignment vertical="center"/>
    </xf>
    <xf numFmtId="0" fontId="6" fillId="17" borderId="0" xfId="0" applyFont="1" applyFill="1" applyBorder="1" applyAlignment="1">
      <alignment horizontal="center" vertical="center"/>
    </xf>
    <xf numFmtId="0" fontId="28" fillId="17" borderId="0" xfId="0" applyFont="1" applyFill="1" applyBorder="1" applyAlignment="1">
      <alignment vertical="center"/>
    </xf>
    <xf numFmtId="0" fontId="20" fillId="17" borderId="0" xfId="0" applyFont="1" applyFill="1" applyBorder="1" applyAlignment="1">
      <alignment vertical="center"/>
    </xf>
    <xf numFmtId="0" fontId="6" fillId="17" borderId="0" xfId="0" applyFont="1" applyFill="1" applyBorder="1" applyAlignment="1">
      <alignment vertical="center"/>
    </xf>
    <xf numFmtId="0" fontId="0" fillId="17" borderId="32" xfId="0" applyFont="1" applyFill="1" applyBorder="1" applyAlignment="1">
      <alignment horizontal="center" vertical="center" wrapText="1"/>
    </xf>
    <xf numFmtId="167" fontId="0" fillId="0" borderId="0" xfId="0" applyNumberFormat="1" applyFont="1" applyFill="1" applyAlignment="1" applyProtection="1">
      <alignment horizontal="center"/>
      <protection hidden="1"/>
    </xf>
    <xf numFmtId="0" fontId="6" fillId="6" borderId="0" xfId="0" applyFont="1" applyFill="1" applyBorder="1" applyAlignment="1">
      <alignment horizontal="center" vertical="top" wrapText="1"/>
    </xf>
    <xf numFmtId="0" fontId="0" fillId="6" borderId="32" xfId="0" applyFont="1" applyFill="1" applyBorder="1" applyAlignment="1">
      <alignment horizontal="center" vertical="center" wrapText="1"/>
    </xf>
    <xf numFmtId="1" fontId="0" fillId="0" borderId="0" xfId="0" applyNumberFormat="1" applyFont="1" applyFill="1" applyProtection="1">
      <protection hidden="1"/>
    </xf>
    <xf numFmtId="0" fontId="6" fillId="17" borderId="0" xfId="0" applyFont="1" applyFill="1" applyBorder="1" applyAlignment="1">
      <alignment horizontal="center" vertical="top" wrapText="1"/>
    </xf>
    <xf numFmtId="0" fontId="0" fillId="17" borderId="0"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17" borderId="32" xfId="0" applyFont="1" applyFill="1" applyBorder="1" applyAlignment="1" applyProtection="1">
      <alignment horizontal="center" vertical="center" wrapText="1"/>
      <protection locked="0"/>
    </xf>
    <xf numFmtId="0" fontId="0" fillId="17"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1" fontId="0" fillId="0" borderId="0"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25" fillId="0" borderId="0" xfId="0" applyFont="1" applyBorder="1" applyAlignment="1">
      <alignment horizontal="left" vertical="top" wrapText="1"/>
    </xf>
    <xf numFmtId="0" fontId="25" fillId="0" borderId="0" xfId="0" applyFont="1" applyAlignment="1">
      <alignment horizontal="left" vertical="top" wrapText="1"/>
    </xf>
    <xf numFmtId="0" fontId="25" fillId="0" borderId="0" xfId="0" applyFont="1" applyFill="1" applyBorder="1" applyAlignment="1">
      <alignment horizontal="left" vertical="top" wrapText="1"/>
    </xf>
    <xf numFmtId="167" fontId="0" fillId="17" borderId="0" xfId="0" applyNumberFormat="1" applyFont="1" applyFill="1" applyBorder="1" applyAlignment="1">
      <alignment vertical="center"/>
    </xf>
    <xf numFmtId="167" fontId="0" fillId="17" borderId="32" xfId="0" applyNumberFormat="1" applyFont="1" applyFill="1" applyBorder="1" applyAlignment="1">
      <alignment vertical="center"/>
    </xf>
    <xf numFmtId="0" fontId="6" fillId="17" borderId="0" xfId="36" applyFont="1" applyFill="1" applyBorder="1" applyAlignment="1">
      <alignment vertical="center"/>
    </xf>
    <xf numFmtId="0" fontId="0" fillId="17" borderId="0" xfId="36" applyFont="1" applyFill="1" applyBorder="1" applyAlignment="1">
      <alignment vertical="center" wrapText="1"/>
    </xf>
    <xf numFmtId="49" fontId="46" fillId="17" borderId="31" xfId="36" applyNumberFormat="1" applyFont="1" applyFill="1" applyBorder="1" applyAlignment="1">
      <alignment horizontal="center" vertical="center" wrapText="1"/>
    </xf>
    <xf numFmtId="0" fontId="6" fillId="6" borderId="0" xfId="36" applyFont="1" applyFill="1" applyBorder="1" applyAlignment="1">
      <alignment vertical="top" wrapText="1"/>
    </xf>
    <xf numFmtId="0" fontId="0" fillId="6" borderId="32" xfId="36" applyFont="1" applyFill="1" applyBorder="1" applyAlignment="1">
      <alignment horizontal="center" vertical="center" wrapText="1"/>
    </xf>
    <xf numFmtId="0" fontId="0" fillId="6" borderId="0" xfId="36" applyFont="1" applyFill="1" applyBorder="1" applyAlignment="1">
      <alignment vertical="center" wrapText="1"/>
    </xf>
    <xf numFmtId="49" fontId="46" fillId="6" borderId="31" xfId="36" applyNumberFormat="1" applyFont="1" applyFill="1" applyBorder="1" applyAlignment="1">
      <alignment horizontal="center" vertical="center" wrapText="1"/>
    </xf>
    <xf numFmtId="49"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center"/>
      <protection hidden="1"/>
    </xf>
    <xf numFmtId="0" fontId="0" fillId="6" borderId="0" xfId="36" applyFont="1" applyFill="1" applyBorder="1" applyAlignment="1">
      <alignment horizontal="center" vertical="center" wrapText="1"/>
    </xf>
    <xf numFmtId="167" fontId="0" fillId="6" borderId="31" xfId="1" applyNumberFormat="1" applyFont="1" applyFill="1" applyBorder="1" applyAlignment="1" applyProtection="1">
      <alignment horizontal="center" vertical="center" wrapText="1"/>
    </xf>
    <xf numFmtId="167" fontId="0" fillId="6" borderId="0" xfId="1" applyNumberFormat="1" applyFont="1" applyFill="1" applyBorder="1" applyAlignment="1" applyProtection="1">
      <alignment horizontal="center" vertical="center" wrapText="1"/>
    </xf>
    <xf numFmtId="167" fontId="0" fillId="6" borderId="32" xfId="1" applyNumberFormat="1" applyFont="1" applyFill="1" applyBorder="1" applyAlignment="1" applyProtection="1">
      <alignment horizontal="center" vertical="center" wrapText="1"/>
    </xf>
    <xf numFmtId="49" fontId="46" fillId="6" borderId="0" xfId="36" applyNumberFormat="1" applyFont="1" applyFill="1" applyBorder="1" applyAlignment="1">
      <alignment horizontal="center" vertical="center" wrapText="1"/>
    </xf>
    <xf numFmtId="0" fontId="0" fillId="17" borderId="32" xfId="36" applyFont="1" applyFill="1" applyBorder="1" applyAlignment="1" applyProtection="1">
      <alignment horizontal="center" vertical="center" wrapText="1"/>
      <protection locked="0"/>
    </xf>
    <xf numFmtId="0" fontId="0" fillId="17" borderId="0" xfId="36" applyFont="1" applyFill="1" applyBorder="1" applyAlignment="1" applyProtection="1">
      <alignment horizontal="center" vertical="center" wrapText="1"/>
      <protection locked="0"/>
    </xf>
    <xf numFmtId="49" fontId="46" fillId="17" borderId="0" xfId="36" applyNumberFormat="1" applyFont="1" applyFill="1" applyBorder="1" applyAlignment="1">
      <alignment horizontal="center" vertical="center" wrapText="1"/>
    </xf>
    <xf numFmtId="0" fontId="28" fillId="17" borderId="0" xfId="0" applyFont="1" applyFill="1" applyBorder="1" applyAlignment="1" applyProtection="1">
      <alignment vertical="top"/>
      <protection hidden="1"/>
    </xf>
    <xf numFmtId="0" fontId="30" fillId="17" borderId="0" xfId="0" applyFont="1" applyFill="1" applyBorder="1" applyAlignment="1" applyProtection="1">
      <alignment vertical="top"/>
      <protection hidden="1"/>
    </xf>
    <xf numFmtId="0" fontId="41" fillId="6" borderId="0" xfId="0" applyFont="1" applyFill="1" applyBorder="1" applyAlignment="1" applyProtection="1">
      <alignment horizontal="center" vertical="top"/>
      <protection hidden="1"/>
    </xf>
    <xf numFmtId="0" fontId="0" fillId="17" borderId="32" xfId="0" applyFont="1" applyFill="1" applyBorder="1" applyAlignment="1" applyProtection="1">
      <alignment horizontal="center" vertical="center"/>
      <protection hidden="1"/>
    </xf>
    <xf numFmtId="0" fontId="41" fillId="17"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0" fillId="17" borderId="0" xfId="0" applyFont="1" applyFill="1" applyBorder="1" applyAlignment="1" applyProtection="1">
      <alignment horizontal="justify" vertical="center"/>
      <protection hidden="1"/>
    </xf>
    <xf numFmtId="0" fontId="40" fillId="17" borderId="0" xfId="0" applyFont="1" applyFill="1" applyBorder="1" applyAlignment="1" applyProtection="1">
      <alignment horizontal="justify" vertical="center"/>
      <protection hidden="1"/>
    </xf>
    <xf numFmtId="0" fontId="0" fillId="17" borderId="0" xfId="0" applyNumberFormat="1" applyFont="1" applyFill="1" applyBorder="1" applyAlignment="1" applyProtection="1">
      <alignment horizontal="justify" vertical="center"/>
      <protection hidden="1"/>
    </xf>
    <xf numFmtId="0" fontId="48" fillId="17"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17" borderId="14" xfId="0" applyFont="1" applyFill="1" applyBorder="1" applyAlignment="1" applyProtection="1">
      <alignment horizontal="center" vertical="center"/>
      <protection hidden="1"/>
    </xf>
    <xf numFmtId="2" fontId="0" fillId="17" borderId="0" xfId="0" applyNumberFormat="1" applyFont="1" applyFill="1" applyBorder="1" applyAlignment="1" applyProtection="1">
      <alignment vertical="center"/>
      <protection hidden="1"/>
    </xf>
    <xf numFmtId="2" fontId="0" fillId="17" borderId="32" xfId="0" applyNumberFormat="1" applyFont="1" applyFill="1" applyBorder="1" applyAlignment="1" applyProtection="1">
      <alignment vertical="center"/>
      <protection hidden="1"/>
    </xf>
    <xf numFmtId="0" fontId="41" fillId="17" borderId="19" xfId="0" applyFont="1" applyFill="1" applyBorder="1" applyAlignment="1" applyProtection="1">
      <alignment vertical="center" wrapText="1"/>
      <protection hidden="1"/>
    </xf>
    <xf numFmtId="0" fontId="41" fillId="6" borderId="31" xfId="0" applyNumberFormat="1" applyFont="1" applyFill="1" applyBorder="1" applyAlignment="1" applyProtection="1">
      <alignment horizontal="left" vertical="center" wrapText="1"/>
      <protection hidden="1"/>
    </xf>
    <xf numFmtId="0" fontId="41" fillId="17" borderId="31" xfId="0" applyNumberFormat="1" applyFont="1" applyFill="1" applyBorder="1" applyAlignment="1" applyProtection="1">
      <alignment horizontal="left" vertical="center" wrapText="1"/>
      <protection hidden="1"/>
    </xf>
    <xf numFmtId="0" fontId="6" fillId="6" borderId="31" xfId="0" applyFont="1" applyFill="1" applyBorder="1" applyAlignment="1" applyProtection="1">
      <alignment horizontal="center" vertical="center"/>
      <protection hidden="1"/>
    </xf>
    <xf numFmtId="0" fontId="41" fillId="6" borderId="35" xfId="0" applyNumberFormat="1" applyFont="1" applyFill="1" applyBorder="1" applyAlignment="1" applyProtection="1">
      <alignment horizontal="left" vertical="center" wrapText="1"/>
      <protection hidden="1"/>
    </xf>
    <xf numFmtId="0" fontId="41" fillId="17" borderId="32" xfId="0" applyFont="1" applyFill="1" applyBorder="1" applyAlignment="1" applyProtection="1">
      <alignment horizontal="left" vertical="top" wrapText="1"/>
      <protection hidden="1"/>
    </xf>
    <xf numFmtId="0" fontId="0" fillId="19" borderId="0" xfId="0" applyFill="1" applyProtection="1">
      <protection hidden="1"/>
    </xf>
    <xf numFmtId="0" fontId="0" fillId="0" borderId="0" xfId="0" applyNumberFormat="1" applyFont="1" applyFill="1" applyProtection="1">
      <protection hidden="1"/>
    </xf>
    <xf numFmtId="2" fontId="0" fillId="0" borderId="0" xfId="0" applyNumberFormat="1" applyFont="1" applyFill="1" applyProtection="1">
      <protection hidden="1"/>
    </xf>
    <xf numFmtId="0" fontId="0" fillId="0" borderId="0" xfId="0" applyFont="1" applyFill="1" applyBorder="1" applyAlignment="1" applyProtection="1">
      <alignment horizontal="left" vertical="top" wrapText="1"/>
      <protection hidden="1"/>
    </xf>
    <xf numFmtId="0" fontId="0" fillId="0" borderId="0" xfId="0" applyNumberFormat="1" applyFont="1" applyFill="1" applyAlignment="1" applyProtection="1">
      <alignment wrapText="1"/>
      <protection hidden="1"/>
    </xf>
    <xf numFmtId="0" fontId="41" fillId="6" borderId="0" xfId="0" applyNumberFormat="1"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center" vertical="center" wrapText="1"/>
      <protection hidden="1"/>
    </xf>
    <xf numFmtId="0" fontId="0" fillId="19" borderId="0" xfId="0" applyFont="1" applyFill="1" applyBorder="1" applyAlignment="1" applyProtection="1">
      <alignment vertical="center"/>
      <protection hidden="1"/>
    </xf>
    <xf numFmtId="0" fontId="28" fillId="18" borderId="0" xfId="0" applyFont="1" applyFill="1" applyAlignment="1" applyProtection="1">
      <alignment horizontal="center"/>
      <protection hidden="1"/>
    </xf>
    <xf numFmtId="0" fontId="0" fillId="17" borderId="39" xfId="0" applyNumberFormat="1" applyFont="1" applyFill="1" applyBorder="1" applyAlignment="1" applyProtection="1">
      <alignment horizontal="left" vertical="center"/>
      <protection hidden="1"/>
    </xf>
    <xf numFmtId="0" fontId="0" fillId="17" borderId="39" xfId="0" applyFont="1" applyFill="1" applyBorder="1" applyAlignment="1" applyProtection="1">
      <alignment horizontal="left" vertical="center"/>
      <protection hidden="1"/>
    </xf>
    <xf numFmtId="0" fontId="41" fillId="16" borderId="0" xfId="0" applyFont="1" applyFill="1" applyBorder="1" applyAlignment="1" applyProtection="1">
      <alignment vertical="top" wrapText="1"/>
      <protection hidden="1"/>
    </xf>
    <xf numFmtId="0" fontId="41" fillId="0" borderId="32" xfId="0" applyFont="1" applyFill="1" applyBorder="1" applyAlignment="1" applyProtection="1">
      <alignment horizontal="left" vertical="top" wrapText="1"/>
      <protection hidden="1"/>
    </xf>
    <xf numFmtId="0" fontId="0" fillId="0" borderId="32" xfId="0" applyFill="1" applyBorder="1" applyAlignment="1" applyProtection="1">
      <alignment vertical="center"/>
      <protection hidden="1"/>
    </xf>
    <xf numFmtId="0" fontId="0" fillId="0" borderId="0" xfId="0" applyFont="1" applyFill="1" applyAlignment="1" applyProtection="1">
      <alignment vertical="center"/>
      <protection hidden="1"/>
    </xf>
    <xf numFmtId="0" fontId="28" fillId="19" borderId="0" xfId="0" applyFont="1" applyFill="1" applyBorder="1" applyAlignment="1" applyProtection="1">
      <alignment vertical="center"/>
      <protection hidden="1"/>
    </xf>
    <xf numFmtId="0" fontId="41" fillId="19" borderId="0" xfId="0" applyFont="1" applyFill="1" applyBorder="1" applyAlignment="1" applyProtection="1">
      <alignment vertical="top" wrapText="1"/>
      <protection hidden="1"/>
    </xf>
    <xf numFmtId="0" fontId="30" fillId="6" borderId="0" xfId="0" applyFont="1" applyFill="1" applyBorder="1" applyAlignment="1" applyProtection="1">
      <alignment vertical="center"/>
      <protection hidden="1"/>
    </xf>
    <xf numFmtId="0" fontId="40" fillId="6" borderId="0" xfId="0" applyFont="1" applyFill="1" applyBorder="1" applyAlignment="1" applyProtection="1">
      <alignment vertical="center"/>
      <protection hidden="1"/>
    </xf>
    <xf numFmtId="0" fontId="6" fillId="6" borderId="0" xfId="0" applyFont="1" applyFill="1" applyBorder="1" applyAlignment="1" applyProtection="1">
      <alignment horizontal="left" vertical="center"/>
      <protection hidden="1"/>
    </xf>
    <xf numFmtId="0" fontId="0" fillId="6" borderId="0" xfId="0" applyFont="1" applyFill="1" applyBorder="1" applyAlignment="1" applyProtection="1">
      <alignment vertical="center"/>
      <protection hidden="1"/>
    </xf>
    <xf numFmtId="0" fontId="41" fillId="6" borderId="0" xfId="0" applyFont="1" applyFill="1" applyBorder="1" applyAlignment="1" applyProtection="1">
      <alignment vertical="center" wrapText="1"/>
      <protection hidden="1"/>
    </xf>
    <xf numFmtId="0" fontId="41" fillId="17" borderId="0" xfId="0" applyFont="1" applyFill="1" applyBorder="1" applyAlignment="1" applyProtection="1">
      <alignment vertical="center" wrapText="1"/>
      <protection hidden="1"/>
    </xf>
    <xf numFmtId="0" fontId="6" fillId="6" borderId="0" xfId="0" applyFont="1" applyFill="1" applyBorder="1" applyAlignment="1" applyProtection="1">
      <alignment horizontal="center" vertical="center"/>
      <protection hidden="1"/>
    </xf>
    <xf numFmtId="0" fontId="6" fillId="19" borderId="0" xfId="0" applyFont="1" applyFill="1" applyBorder="1" applyAlignment="1" applyProtection="1">
      <alignment horizontal="center" vertical="center"/>
      <protection hidden="1"/>
    </xf>
    <xf numFmtId="0" fontId="6" fillId="10" borderId="0" xfId="0" applyFont="1" applyFill="1" applyBorder="1" applyAlignment="1" applyProtection="1">
      <alignment horizontal="center" vertical="center"/>
      <protection hidden="1"/>
    </xf>
    <xf numFmtId="0" fontId="6" fillId="10" borderId="0" xfId="0" applyFont="1" applyFill="1" applyBorder="1" applyAlignment="1" applyProtection="1">
      <alignment vertical="top"/>
      <protection hidden="1"/>
    </xf>
    <xf numFmtId="49" fontId="6" fillId="10" borderId="0" xfId="0" applyNumberFormat="1" applyFont="1" applyFill="1" applyBorder="1" applyAlignment="1" applyProtection="1">
      <alignment vertical="top" wrapText="1"/>
      <protection hidden="1"/>
    </xf>
    <xf numFmtId="0" fontId="6" fillId="17" borderId="0" xfId="0" applyFont="1" applyFill="1" applyBorder="1" applyAlignment="1" applyProtection="1">
      <alignment horizontal="center" vertical="top" wrapText="1"/>
      <protection hidden="1"/>
    </xf>
    <xf numFmtId="0" fontId="0" fillId="19" borderId="0" xfId="0" applyFill="1" applyAlignment="1">
      <alignment horizontal="center"/>
    </xf>
    <xf numFmtId="0" fontId="0" fillId="19" borderId="0" xfId="0" applyFill="1"/>
    <xf numFmtId="0" fontId="6" fillId="19" borderId="0" xfId="0" applyFont="1" applyFill="1" applyBorder="1" applyAlignment="1">
      <alignment horizontal="center" vertical="center"/>
    </xf>
    <xf numFmtId="0" fontId="28" fillId="19" borderId="0" xfId="0" applyNumberFormat="1" applyFont="1" applyFill="1" applyBorder="1" applyAlignment="1">
      <alignment horizontal="left" vertical="center"/>
    </xf>
    <xf numFmtId="0" fontId="0" fillId="17" borderId="0" xfId="0" applyFill="1"/>
    <xf numFmtId="0" fontId="28" fillId="17" borderId="0" xfId="0" applyFont="1" applyFill="1" applyBorder="1" applyAlignment="1">
      <alignment horizontal="center" vertical="center"/>
    </xf>
    <xf numFmtId="0" fontId="28" fillId="17" borderId="0" xfId="0" applyFont="1" applyFill="1" applyBorder="1" applyAlignment="1">
      <alignment horizontal="left" vertical="center"/>
    </xf>
    <xf numFmtId="0" fontId="6" fillId="18" borderId="0" xfId="0" applyFont="1" applyFill="1" applyBorder="1" applyAlignment="1">
      <alignment horizontal="center" vertical="center"/>
    </xf>
    <xf numFmtId="0" fontId="28" fillId="18" borderId="0" xfId="0" applyFont="1" applyFill="1" applyBorder="1" applyAlignment="1">
      <alignment vertical="center"/>
    </xf>
    <xf numFmtId="0" fontId="20" fillId="18" borderId="0" xfId="0" applyFont="1" applyFill="1" applyBorder="1" applyAlignment="1">
      <alignment vertical="center"/>
    </xf>
    <xf numFmtId="0" fontId="6" fillId="18" borderId="0" xfId="0" applyFont="1" applyFill="1" applyBorder="1" applyAlignment="1">
      <alignment vertical="center"/>
    </xf>
    <xf numFmtId="0" fontId="6" fillId="18" borderId="32" xfId="0" applyFont="1" applyFill="1" applyBorder="1" applyAlignment="1">
      <alignment vertical="center"/>
    </xf>
    <xf numFmtId="0" fontId="6" fillId="17" borderId="0" xfId="0" applyFont="1" applyFill="1" applyBorder="1" applyAlignment="1">
      <alignment vertical="top"/>
    </xf>
    <xf numFmtId="0" fontId="28" fillId="6" borderId="0" xfId="0" applyFont="1" applyFill="1" applyBorder="1" applyAlignment="1">
      <alignment horizontal="center" vertical="center"/>
    </xf>
    <xf numFmtId="0" fontId="28" fillId="6" borderId="0" xfId="0" applyFont="1" applyFill="1" applyBorder="1" applyAlignment="1">
      <alignment horizontal="left" vertical="center"/>
    </xf>
    <xf numFmtId="0" fontId="6" fillId="6" borderId="0" xfId="0" applyFont="1" applyFill="1" applyBorder="1" applyAlignment="1">
      <alignment vertical="center"/>
    </xf>
    <xf numFmtId="0" fontId="0" fillId="17" borderId="0" xfId="0" applyFont="1" applyFill="1" applyBorder="1" applyAlignment="1">
      <alignment vertical="top"/>
    </xf>
    <xf numFmtId="0" fontId="30" fillId="19" borderId="0" xfId="0" applyFont="1" applyFill="1" applyProtection="1">
      <protection hidden="1"/>
    </xf>
    <xf numFmtId="171" fontId="0" fillId="19" borderId="0" xfId="0" applyNumberFormat="1" applyFont="1" applyFill="1" applyProtection="1">
      <protection hidden="1"/>
    </xf>
    <xf numFmtId="0" fontId="0" fillId="19" borderId="0" xfId="0" applyFont="1" applyFill="1" applyProtection="1">
      <protection hidden="1"/>
    </xf>
    <xf numFmtId="0" fontId="0" fillId="19" borderId="0" xfId="0" applyNumberFormat="1" applyFont="1" applyFill="1" applyProtection="1">
      <protection hidden="1"/>
    </xf>
    <xf numFmtId="2" fontId="0" fillId="19" borderId="0" xfId="0" applyNumberFormat="1" applyFont="1" applyFill="1" applyProtection="1">
      <protection hidden="1"/>
    </xf>
    <xf numFmtId="0" fontId="0" fillId="19" borderId="0" xfId="0" applyFill="1" applyBorder="1" applyAlignment="1" applyProtection="1">
      <alignment vertical="center"/>
      <protection hidden="1"/>
    </xf>
    <xf numFmtId="0" fontId="6" fillId="19" borderId="0" xfId="0" applyFont="1" applyFill="1" applyBorder="1" applyAlignment="1" applyProtection="1">
      <alignment vertical="center"/>
      <protection hidden="1"/>
    </xf>
    <xf numFmtId="0" fontId="6" fillId="17" borderId="0" xfId="0" applyFont="1" applyFill="1" applyBorder="1" applyAlignment="1" applyProtection="1">
      <alignment horizontal="left" vertical="center"/>
      <protection hidden="1"/>
    </xf>
    <xf numFmtId="0" fontId="53" fillId="17" borderId="0" xfId="0" applyFont="1" applyFill="1" applyBorder="1" applyAlignment="1" applyProtection="1">
      <alignment horizontal="left" vertical="center"/>
      <protection hidden="1"/>
    </xf>
    <xf numFmtId="0" fontId="19" fillId="0" borderId="11" xfId="0" applyFont="1" applyBorder="1" applyAlignment="1" applyProtection="1">
      <alignment horizontal="center" vertical="center"/>
      <protection hidden="1"/>
    </xf>
    <xf numFmtId="0" fontId="20" fillId="0" borderId="4" xfId="0" applyFont="1" applyFill="1" applyBorder="1" applyAlignment="1" applyProtection="1">
      <alignment horizontal="center" vertical="center"/>
      <protection hidden="1"/>
    </xf>
    <xf numFmtId="0" fontId="20" fillId="17" borderId="4" xfId="0" applyFont="1" applyFill="1" applyBorder="1" applyAlignment="1" applyProtection="1">
      <alignment horizontal="center" vertical="center"/>
      <protection hidden="1"/>
    </xf>
    <xf numFmtId="0" fontId="22" fillId="17" borderId="4" xfId="0" applyFont="1" applyFill="1" applyBorder="1" applyAlignment="1" applyProtection="1">
      <alignment horizontal="center" vertical="center"/>
      <protection hidden="1"/>
    </xf>
    <xf numFmtId="0" fontId="20" fillId="17" borderId="4" xfId="0" applyFont="1" applyFill="1" applyBorder="1" applyAlignment="1" applyProtection="1">
      <alignment horizontal="center" vertical="center"/>
      <protection locked="0"/>
    </xf>
    <xf numFmtId="10" fontId="22" fillId="17" borderId="4" xfId="0" applyNumberFormat="1" applyFont="1" applyFill="1" applyBorder="1" applyAlignment="1" applyProtection="1">
      <alignment horizontal="center" vertical="center"/>
      <protection hidden="1"/>
    </xf>
    <xf numFmtId="0" fontId="25" fillId="17" borderId="4" xfId="0" applyFont="1" applyFill="1" applyBorder="1" applyAlignment="1" applyProtection="1">
      <alignment horizontal="left" vertical="top"/>
      <protection hidden="1"/>
    </xf>
    <xf numFmtId="0" fontId="25" fillId="16" borderId="4" xfId="0" applyFont="1" applyFill="1" applyBorder="1" applyAlignment="1" applyProtection="1">
      <alignment horizontal="left" vertical="center"/>
      <protection locked="0"/>
    </xf>
    <xf numFmtId="49" fontId="25" fillId="16" borderId="4" xfId="0" applyNumberFormat="1" applyFont="1" applyFill="1" applyBorder="1" applyAlignment="1" applyProtection="1">
      <alignment horizontal="left" vertical="center"/>
      <protection locked="0"/>
    </xf>
    <xf numFmtId="0" fontId="25" fillId="0" borderId="4" xfId="0" applyFont="1" applyFill="1" applyBorder="1" applyAlignment="1" applyProtection="1">
      <alignment horizontal="left" vertical="top"/>
      <protection hidden="1"/>
    </xf>
    <xf numFmtId="0" fontId="26" fillId="17" borderId="4" xfId="0" applyFont="1" applyFill="1" applyBorder="1" applyAlignment="1" applyProtection="1">
      <alignment horizontal="left" vertical="top"/>
      <protection hidden="1"/>
    </xf>
    <xf numFmtId="0" fontId="26" fillId="17" borderId="4" xfId="0" applyFont="1" applyFill="1" applyBorder="1" applyAlignment="1" applyProtection="1">
      <alignment horizontal="left"/>
      <protection hidden="1"/>
    </xf>
    <xf numFmtId="0" fontId="25" fillId="16" borderId="4" xfId="0" applyFont="1" applyFill="1" applyBorder="1" applyAlignment="1" applyProtection="1">
      <alignment horizontal="left" vertical="center" indent="1"/>
      <protection locked="0"/>
    </xf>
    <xf numFmtId="0" fontId="25" fillId="16" borderId="14" xfId="0" applyFont="1" applyFill="1" applyBorder="1" applyAlignment="1" applyProtection="1">
      <alignment horizontal="left" vertical="center" indent="1"/>
      <protection locked="0"/>
    </xf>
    <xf numFmtId="0" fontId="26" fillId="17" borderId="4" xfId="0" applyFont="1" applyFill="1" applyBorder="1" applyAlignment="1" applyProtection="1">
      <alignment horizontal="left" vertical="top" wrapText="1"/>
      <protection hidden="1"/>
    </xf>
    <xf numFmtId="0" fontId="26" fillId="17" borderId="16" xfId="0" applyFont="1" applyFill="1" applyBorder="1" applyAlignment="1" applyProtection="1">
      <alignment horizontal="left" vertical="top" wrapText="1"/>
      <protection hidden="1"/>
    </xf>
    <xf numFmtId="0" fontId="26" fillId="17" borderId="17" xfId="0" applyFont="1" applyFill="1" applyBorder="1" applyAlignment="1" applyProtection="1">
      <alignment horizontal="left" vertical="top" wrapText="1"/>
      <protection hidden="1"/>
    </xf>
    <xf numFmtId="0" fontId="27" fillId="17" borderId="4" xfId="0" applyFont="1" applyFill="1" applyBorder="1" applyAlignment="1" applyProtection="1">
      <alignment horizontal="center"/>
      <protection hidden="1"/>
    </xf>
    <xf numFmtId="0" fontId="29" fillId="0" borderId="4" xfId="0" applyFont="1" applyBorder="1" applyAlignment="1" applyProtection="1">
      <alignment horizontal="left"/>
      <protection hidden="1"/>
    </xf>
    <xf numFmtId="0" fontId="21" fillId="0" borderId="4" xfId="0" applyFont="1" applyBorder="1" applyAlignment="1" applyProtection="1">
      <alignment horizontal="left"/>
      <protection hidden="1"/>
    </xf>
    <xf numFmtId="0" fontId="20" fillId="17" borderId="17" xfId="0" applyFont="1" applyFill="1" applyBorder="1" applyAlignment="1" applyProtection="1">
      <alignment horizontal="left" vertical="center"/>
      <protection hidden="1"/>
    </xf>
    <xf numFmtId="2" fontId="20" fillId="17" borderId="14" xfId="0" applyNumberFormat="1" applyFont="1" applyFill="1" applyBorder="1" applyAlignment="1" applyProtection="1">
      <alignment horizontal="center" vertical="center"/>
      <protection hidden="1"/>
    </xf>
    <xf numFmtId="0" fontId="22" fillId="17" borderId="4" xfId="0" applyFont="1" applyFill="1" applyBorder="1" applyAlignment="1" applyProtection="1">
      <alignment horizontal="center"/>
      <protection hidden="1"/>
    </xf>
    <xf numFmtId="0" fontId="21" fillId="0" borderId="4" xfId="0" applyFont="1" applyFill="1" applyBorder="1" applyAlignment="1" applyProtection="1">
      <alignment horizontal="left"/>
      <protection hidden="1"/>
    </xf>
    <xf numFmtId="0" fontId="34" fillId="17" borderId="0" xfId="0" applyFont="1" applyFill="1" applyBorder="1" applyAlignment="1" applyProtection="1">
      <alignment horizontal="center" wrapText="1"/>
      <protection hidden="1"/>
    </xf>
    <xf numFmtId="0" fontId="0" fillId="0" borderId="0" xfId="0" applyFont="1" applyFill="1" applyBorder="1" applyAlignment="1" applyProtection="1">
      <alignment horizontal="center" wrapText="1"/>
      <protection hidden="1"/>
    </xf>
    <xf numFmtId="0" fontId="20" fillId="0" borderId="0" xfId="0" applyFont="1" applyBorder="1" applyAlignment="1" applyProtection="1">
      <alignment horizontal="right" vertical="center"/>
      <protection hidden="1"/>
    </xf>
    <xf numFmtId="0" fontId="25" fillId="0" borderId="0" xfId="0" applyFont="1" applyFill="1" applyBorder="1" applyAlignment="1" applyProtection="1">
      <alignment horizontal="left"/>
      <protection hidden="1"/>
    </xf>
    <xf numFmtId="0" fontId="22" fillId="17" borderId="16" xfId="0" applyFont="1" applyFill="1" applyBorder="1" applyAlignment="1" applyProtection="1">
      <alignment horizontal="left" vertical="center"/>
      <protection hidden="1"/>
    </xf>
    <xf numFmtId="0" fontId="6" fillId="17" borderId="4" xfId="0" applyFont="1" applyFill="1" applyBorder="1" applyAlignment="1" applyProtection="1">
      <alignment horizontal="left"/>
      <protection hidden="1"/>
    </xf>
    <xf numFmtId="0" fontId="0" fillId="0" borderId="21" xfId="0" applyFont="1" applyFill="1" applyBorder="1" applyProtection="1">
      <protection hidden="1"/>
    </xf>
    <xf numFmtId="0" fontId="0" fillId="0" borderId="24" xfId="0" applyFont="1" applyFill="1" applyBorder="1" applyProtection="1">
      <protection hidden="1"/>
    </xf>
    <xf numFmtId="0" fontId="25" fillId="0" borderId="25" xfId="0" applyFont="1" applyFill="1" applyBorder="1" applyProtection="1">
      <protection hidden="1"/>
    </xf>
    <xf numFmtId="0" fontId="25" fillId="0" borderId="26" xfId="0" applyFont="1" applyFill="1" applyBorder="1" applyAlignment="1" applyProtection="1">
      <alignment horizontal="left" vertical="top"/>
      <protection hidden="1"/>
    </xf>
    <xf numFmtId="0" fontId="25" fillId="0" borderId="27" xfId="0" applyFont="1" applyFill="1" applyBorder="1" applyAlignment="1" applyProtection="1">
      <alignment horizontal="left" vertical="top" wrapText="1"/>
      <protection hidden="1"/>
    </xf>
    <xf numFmtId="49" fontId="25" fillId="0" borderId="27" xfId="0" applyNumberFormat="1" applyFont="1" applyFill="1" applyBorder="1" applyAlignment="1" applyProtection="1">
      <alignment horizontal="left" vertical="top" wrapText="1"/>
      <protection hidden="1"/>
    </xf>
    <xf numFmtId="0" fontId="25" fillId="0" borderId="28" xfId="0" applyFont="1" applyFill="1" applyBorder="1" applyAlignment="1" applyProtection="1">
      <alignment horizontal="center"/>
      <protection hidden="1"/>
    </xf>
    <xf numFmtId="0" fontId="25" fillId="0" borderId="26" xfId="0" applyFont="1" applyFill="1" applyBorder="1" applyAlignment="1">
      <alignment horizontal="left" vertical="top"/>
    </xf>
    <xf numFmtId="0" fontId="25" fillId="0" borderId="27" xfId="0" applyFont="1" applyFill="1" applyBorder="1" applyAlignment="1">
      <alignment horizontal="left" vertical="top" wrapText="1"/>
    </xf>
    <xf numFmtId="0" fontId="0" fillId="0" borderId="21" xfId="0" applyFont="1" applyFill="1" applyBorder="1"/>
    <xf numFmtId="0" fontId="0" fillId="0" borderId="24" xfId="0" applyFont="1" applyFill="1" applyBorder="1"/>
    <xf numFmtId="0" fontId="25" fillId="0" borderId="25" xfId="0" applyFont="1" applyFill="1" applyBorder="1"/>
    <xf numFmtId="0" fontId="0" fillId="0" borderId="28" xfId="0" applyFont="1" applyFill="1" applyBorder="1"/>
    <xf numFmtId="0" fontId="0" fillId="0" borderId="21" xfId="0" applyFont="1" applyBorder="1" applyProtection="1">
      <protection hidden="1"/>
    </xf>
    <xf numFmtId="0" fontId="25" fillId="0" borderId="26" xfId="0" applyFont="1" applyBorder="1" applyAlignment="1" applyProtection="1">
      <alignment horizontal="left" vertical="top"/>
      <protection hidden="1"/>
    </xf>
    <xf numFmtId="0" fontId="25" fillId="0" borderId="27" xfId="0" applyFont="1" applyBorder="1" applyAlignment="1" applyProtection="1">
      <alignment horizontal="left" vertical="top" wrapText="1"/>
      <protection hidden="1"/>
    </xf>
    <xf numFmtId="0" fontId="0" fillId="0" borderId="28" xfId="0" applyFont="1" applyFill="1" applyBorder="1" applyProtection="1">
      <protection hidden="1"/>
    </xf>
    <xf numFmtId="0" fontId="0" fillId="0" borderId="15" xfId="0" applyFont="1" applyFill="1" applyBorder="1" applyProtection="1">
      <protection hidden="1"/>
    </xf>
    <xf numFmtId="0" fontId="25" fillId="0" borderId="15" xfId="0" applyFont="1" applyFill="1" applyBorder="1" applyAlignment="1" applyProtection="1">
      <alignment horizontal="center"/>
      <protection hidden="1"/>
    </xf>
    <xf numFmtId="10" fontId="21" fillId="0" borderId="0" xfId="0" applyNumberFormat="1" applyFont="1" applyFill="1" applyBorder="1" applyAlignment="1">
      <alignment horizontal="center" textRotation="90" wrapText="1"/>
    </xf>
    <xf numFmtId="0" fontId="0" fillId="0" borderId="0" xfId="0" applyBorder="1"/>
    <xf numFmtId="10" fontId="25" fillId="0" borderId="12" xfId="0" applyNumberFormat="1" applyFont="1" applyFill="1" applyBorder="1" applyAlignment="1" applyProtection="1">
      <alignment horizontal="center" vertical="center" wrapText="1"/>
      <protection hidden="1"/>
    </xf>
    <xf numFmtId="0" fontId="6" fillId="17" borderId="0" xfId="0" applyFont="1" applyFill="1" applyBorder="1" applyAlignment="1" applyProtection="1">
      <alignment horizontal="right"/>
      <protection hidden="1"/>
    </xf>
    <xf numFmtId="10" fontId="22" fillId="17" borderId="4" xfId="0" applyNumberFormat="1" applyFont="1" applyFill="1" applyBorder="1" applyAlignment="1" applyProtection="1">
      <alignment horizontal="left" vertical="center"/>
      <protection hidden="1"/>
    </xf>
    <xf numFmtId="1" fontId="6" fillId="0" borderId="11" xfId="0" applyNumberFormat="1" applyFont="1" applyFill="1" applyBorder="1" applyAlignment="1" applyProtection="1">
      <alignment horizontal="center" vertical="center"/>
      <protection hidden="1"/>
    </xf>
    <xf numFmtId="169" fontId="6" fillId="17" borderId="4" xfId="0" applyNumberFormat="1" applyFont="1" applyFill="1" applyBorder="1" applyAlignment="1" applyProtection="1">
      <alignment horizontal="center" vertical="center"/>
      <protection hidden="1"/>
    </xf>
    <xf numFmtId="169" fontId="6" fillId="17" borderId="28" xfId="0" applyNumberFormat="1" applyFont="1" applyFill="1" applyBorder="1" applyAlignment="1" applyProtection="1">
      <alignment horizontal="center" vertical="center"/>
      <protection hidden="1"/>
    </xf>
    <xf numFmtId="0" fontId="0" fillId="0" borderId="14" xfId="0" applyFont="1" applyFill="1" applyBorder="1" applyProtection="1">
      <protection hidden="1"/>
    </xf>
    <xf numFmtId="0" fontId="0" fillId="0" borderId="14" xfId="0" applyFont="1" applyBorder="1" applyProtection="1">
      <protection hidden="1"/>
    </xf>
    <xf numFmtId="0" fontId="0" fillId="0" borderId="20" xfId="0" applyFont="1" applyFill="1" applyBorder="1" applyProtection="1">
      <protection hidden="1"/>
    </xf>
    <xf numFmtId="0" fontId="21" fillId="17" borderId="0" xfId="0" applyFont="1" applyFill="1" applyBorder="1" applyAlignment="1" applyProtection="1">
      <alignment horizontal="right"/>
      <protection hidden="1"/>
    </xf>
    <xf numFmtId="10" fontId="21" fillId="0" borderId="11" xfId="0" applyNumberFormat="1" applyFont="1" applyFill="1" applyBorder="1" applyAlignment="1" applyProtection="1">
      <alignment horizontal="center" textRotation="90" wrapText="1"/>
      <protection hidden="1"/>
    </xf>
    <xf numFmtId="0" fontId="6" fillId="17" borderId="0" xfId="0" applyFont="1" applyFill="1" applyBorder="1" applyAlignment="1" applyProtection="1">
      <alignment horizontal="right" vertical="center"/>
      <protection hidden="1"/>
    </xf>
    <xf numFmtId="2" fontId="20" fillId="0" borderId="4" xfId="0" applyNumberFormat="1" applyFont="1" applyFill="1" applyBorder="1" applyAlignment="1" applyProtection="1">
      <alignment horizontal="center" vertical="center"/>
      <protection hidden="1"/>
    </xf>
    <xf numFmtId="0" fontId="0" fillId="17" borderId="14" xfId="0" applyFont="1" applyFill="1" applyBorder="1" applyProtection="1">
      <protection hidden="1"/>
    </xf>
    <xf numFmtId="0" fontId="0" fillId="17" borderId="14" xfId="0" applyNumberFormat="1" applyFont="1" applyFill="1" applyBorder="1" applyProtection="1">
      <protection hidden="1"/>
    </xf>
    <xf numFmtId="0" fontId="0" fillId="17" borderId="20" xfId="0" applyFont="1" applyFill="1" applyBorder="1" applyProtection="1">
      <protection hidden="1"/>
    </xf>
    <xf numFmtId="0" fontId="6" fillId="17" borderId="22" xfId="0" applyFont="1" applyFill="1" applyBorder="1" applyAlignment="1" applyProtection="1">
      <alignment horizontal="center" vertical="center"/>
      <protection hidden="1"/>
    </xf>
    <xf numFmtId="1" fontId="6" fillId="17" borderId="14" xfId="0" applyNumberFormat="1" applyFont="1" applyFill="1" applyBorder="1" applyAlignment="1" applyProtection="1">
      <alignment horizontal="left" vertical="center"/>
      <protection hidden="1"/>
    </xf>
    <xf numFmtId="0" fontId="6" fillId="17" borderId="0" xfId="0" applyFont="1" applyFill="1" applyBorder="1" applyAlignment="1" applyProtection="1">
      <alignment horizontal="center" vertical="center"/>
      <protection hidden="1"/>
    </xf>
    <xf numFmtId="0" fontId="39" fillId="17" borderId="4" xfId="0" applyNumberFormat="1" applyFont="1" applyFill="1" applyBorder="1" applyAlignment="1" applyProtection="1">
      <alignment horizontal="center" vertical="center" wrapText="1"/>
      <protection hidden="1"/>
    </xf>
    <xf numFmtId="0" fontId="6" fillId="17" borderId="14" xfId="0" applyNumberFormat="1" applyFont="1" applyFill="1" applyBorder="1" applyAlignment="1" applyProtection="1">
      <alignment vertical="center"/>
      <protection hidden="1"/>
    </xf>
    <xf numFmtId="0" fontId="0" fillId="17" borderId="22" xfId="0" applyFont="1" applyFill="1" applyBorder="1" applyAlignment="1" applyProtection="1">
      <alignment vertical="top" wrapText="1"/>
      <protection hidden="1"/>
    </xf>
    <xf numFmtId="0" fontId="0" fillId="17" borderId="14" xfId="0" applyFont="1" applyFill="1" applyBorder="1" applyAlignment="1" applyProtection="1">
      <alignment vertical="top" wrapText="1"/>
      <protection hidden="1"/>
    </xf>
    <xf numFmtId="0" fontId="0" fillId="17" borderId="0" xfId="0" applyFont="1" applyFill="1" applyBorder="1" applyAlignment="1" applyProtection="1">
      <alignment vertical="top" wrapText="1"/>
      <protection hidden="1"/>
    </xf>
    <xf numFmtId="10" fontId="0" fillId="17" borderId="29" xfId="0" applyNumberFormat="1" applyFont="1" applyFill="1" applyBorder="1" applyAlignment="1" applyProtection="1">
      <alignment horizontal="left" vertical="top" wrapText="1"/>
      <protection hidden="1"/>
    </xf>
    <xf numFmtId="0" fontId="0" fillId="17" borderId="29" xfId="0" applyNumberFormat="1" applyFont="1" applyFill="1" applyBorder="1" applyAlignment="1" applyProtection="1">
      <alignment horizontal="left" vertical="top" wrapText="1"/>
      <protection hidden="1"/>
    </xf>
    <xf numFmtId="169" fontId="0" fillId="17" borderId="30" xfId="0" applyNumberFormat="1" applyFont="1" applyFill="1" applyBorder="1" applyAlignment="1" applyProtection="1">
      <alignment horizontal="left" vertical="center" wrapText="1"/>
      <protection hidden="1"/>
    </xf>
    <xf numFmtId="0" fontId="0" fillId="17" borderId="0" xfId="0" applyNumberFormat="1" applyFont="1" applyFill="1" applyBorder="1" applyAlignment="1" applyProtection="1">
      <alignment vertical="top" wrapText="1"/>
      <protection hidden="1"/>
    </xf>
    <xf numFmtId="0" fontId="0" fillId="17" borderId="22" xfId="0" applyFont="1" applyFill="1" applyBorder="1" applyAlignment="1" applyProtection="1">
      <alignment vertical="center" wrapText="1"/>
      <protection hidden="1"/>
    </xf>
    <xf numFmtId="1" fontId="6" fillId="17" borderId="4" xfId="0" applyNumberFormat="1" applyFont="1" applyFill="1" applyBorder="1" applyAlignment="1" applyProtection="1">
      <alignment horizontal="center" vertical="center" wrapText="1"/>
      <protection hidden="1"/>
    </xf>
    <xf numFmtId="49" fontId="6" fillId="17" borderId="4" xfId="0" applyNumberFormat="1" applyFont="1" applyFill="1" applyBorder="1" applyAlignment="1" applyProtection="1">
      <alignment horizontal="center" vertical="center" wrapText="1"/>
      <protection hidden="1"/>
    </xf>
    <xf numFmtId="0" fontId="0" fillId="17" borderId="0" xfId="0" applyFont="1" applyFill="1" applyBorder="1" applyAlignment="1" applyProtection="1">
      <alignment horizontal="center" vertical="center" wrapText="1"/>
      <protection hidden="1"/>
    </xf>
    <xf numFmtId="0" fontId="41" fillId="17" borderId="33" xfId="0" applyFont="1" applyFill="1" applyBorder="1" applyAlignment="1" applyProtection="1">
      <alignment vertical="center" wrapText="1"/>
      <protection hidden="1"/>
    </xf>
    <xf numFmtId="167" fontId="0" fillId="17" borderId="33" xfId="0" applyNumberFormat="1" applyFont="1" applyFill="1" applyBorder="1" applyAlignment="1" applyProtection="1">
      <alignment horizontal="center" vertical="center" wrapText="1"/>
      <protection hidden="1"/>
    </xf>
    <xf numFmtId="0" fontId="0" fillId="17" borderId="33" xfId="0" applyNumberFormat="1" applyFont="1" applyFill="1" applyBorder="1" applyAlignment="1" applyProtection="1">
      <alignment horizontal="center" vertical="center" wrapText="1"/>
      <protection hidden="1"/>
    </xf>
    <xf numFmtId="0" fontId="0" fillId="6" borderId="0" xfId="0" applyFont="1" applyFill="1" applyBorder="1" applyAlignment="1" applyProtection="1">
      <alignment horizontal="center" vertical="center" wrapText="1"/>
      <protection hidden="1"/>
    </xf>
    <xf numFmtId="0" fontId="41" fillId="6" borderId="34" xfId="0" applyFont="1" applyFill="1" applyBorder="1" applyAlignment="1" applyProtection="1">
      <alignment vertical="center" wrapText="1"/>
      <protection hidden="1"/>
    </xf>
    <xf numFmtId="1" fontId="0" fillId="6" borderId="34" xfId="0" applyNumberFormat="1" applyFont="1" applyFill="1" applyBorder="1" applyAlignment="1" applyProtection="1">
      <alignment horizontal="center" vertical="center" wrapText="1"/>
      <protection hidden="1"/>
    </xf>
    <xf numFmtId="0" fontId="0" fillId="6" borderId="34" xfId="0" applyNumberFormat="1" applyFont="1" applyFill="1" applyBorder="1" applyAlignment="1" applyProtection="1">
      <alignment horizontal="center" vertical="center" wrapText="1"/>
      <protection hidden="1"/>
    </xf>
    <xf numFmtId="1" fontId="0" fillId="0" borderId="34" xfId="0" applyNumberFormat="1" applyFont="1" applyFill="1" applyBorder="1" applyAlignment="1" applyProtection="1">
      <alignment horizontal="center" vertical="center" wrapText="1"/>
      <protection hidden="1"/>
    </xf>
    <xf numFmtId="0" fontId="0" fillId="0" borderId="34" xfId="0" applyNumberFormat="1" applyFont="1" applyFill="1" applyBorder="1" applyAlignment="1" applyProtection="1">
      <alignment horizontal="center" vertical="center" wrapText="1"/>
      <protection hidden="1"/>
    </xf>
    <xf numFmtId="0" fontId="41" fillId="17" borderId="34" xfId="0" applyFont="1" applyFill="1" applyBorder="1" applyAlignment="1" applyProtection="1">
      <alignment vertical="center" wrapText="1"/>
      <protection hidden="1"/>
    </xf>
    <xf numFmtId="1" fontId="0" fillId="17" borderId="34" xfId="0" applyNumberFormat="1" applyFont="1" applyFill="1" applyBorder="1" applyAlignment="1" applyProtection="1">
      <alignment horizontal="center" vertical="center" wrapText="1"/>
      <protection hidden="1"/>
    </xf>
    <xf numFmtId="0" fontId="0" fillId="17" borderId="34" xfId="0" applyNumberFormat="1" applyFont="1" applyFill="1" applyBorder="1" applyAlignment="1" applyProtection="1">
      <alignment horizontal="center" vertical="center" wrapText="1"/>
      <protection hidden="1"/>
    </xf>
    <xf numFmtId="0" fontId="0" fillId="6" borderId="36" xfId="0" applyFont="1" applyFill="1" applyBorder="1" applyAlignment="1" applyProtection="1">
      <alignment horizontal="center" vertical="center" wrapText="1"/>
      <protection hidden="1"/>
    </xf>
    <xf numFmtId="0" fontId="41" fillId="0" borderId="0" xfId="0" applyFont="1" applyFill="1" applyBorder="1" applyAlignment="1" applyProtection="1">
      <alignment vertical="top" wrapText="1"/>
      <protection hidden="1"/>
    </xf>
    <xf numFmtId="0" fontId="41" fillId="17" borderId="0" xfId="0" applyNumberFormat="1" applyFont="1" applyFill="1" applyBorder="1" applyAlignment="1" applyProtection="1">
      <alignment vertical="top" wrapText="1"/>
      <protection hidden="1"/>
    </xf>
    <xf numFmtId="0" fontId="6" fillId="17" borderId="4" xfId="0" applyFont="1" applyFill="1" applyBorder="1" applyAlignment="1" applyProtection="1">
      <alignment vertical="center"/>
      <protection hidden="1"/>
    </xf>
    <xf numFmtId="2" fontId="6" fillId="17" borderId="4" xfId="0" applyNumberFormat="1" applyFont="1" applyFill="1" applyBorder="1" applyAlignment="1" applyProtection="1">
      <alignment horizontal="center" vertical="center"/>
      <protection locked="0"/>
    </xf>
    <xf numFmtId="49" fontId="6" fillId="17" borderId="4" xfId="0" applyNumberFormat="1" applyFont="1" applyFill="1" applyBorder="1" applyAlignment="1" applyProtection="1">
      <alignment horizontal="center" vertical="center"/>
      <protection hidden="1"/>
    </xf>
    <xf numFmtId="0" fontId="6" fillId="17" borderId="22" xfId="0" applyFont="1" applyFill="1" applyBorder="1" applyAlignment="1" applyProtection="1">
      <alignment vertical="center"/>
      <protection hidden="1"/>
    </xf>
    <xf numFmtId="2" fontId="0" fillId="17" borderId="4" xfId="0" applyNumberFormat="1" applyFont="1" applyFill="1" applyBorder="1" applyAlignment="1" applyProtection="1">
      <alignment horizontal="center" vertical="center" wrapText="1"/>
      <protection hidden="1"/>
    </xf>
    <xf numFmtId="0" fontId="28" fillId="18" borderId="0" xfId="0" applyFont="1" applyFill="1" applyBorder="1" applyAlignment="1" applyProtection="1">
      <alignment vertical="center"/>
      <protection hidden="1"/>
    </xf>
    <xf numFmtId="2" fontId="0" fillId="6" borderId="31" xfId="0" applyNumberFormat="1" applyFont="1" applyFill="1" applyBorder="1" applyAlignment="1" applyProtection="1">
      <alignment horizontal="center" vertical="center" wrapText="1"/>
      <protection hidden="1"/>
    </xf>
    <xf numFmtId="0" fontId="0" fillId="17" borderId="0" xfId="0" applyFont="1" applyFill="1" applyBorder="1" applyAlignment="1" applyProtection="1">
      <alignment vertical="center"/>
      <protection hidden="1"/>
    </xf>
    <xf numFmtId="0" fontId="28" fillId="18" borderId="38" xfId="0" applyFont="1" applyFill="1" applyBorder="1" applyAlignment="1" applyProtection="1">
      <alignment horizontal="center" vertical="center"/>
      <protection hidden="1"/>
    </xf>
    <xf numFmtId="0" fontId="28" fillId="18" borderId="0" xfId="0" applyFont="1" applyFill="1" applyBorder="1" applyAlignment="1" applyProtection="1">
      <alignment horizontal="center" vertical="center"/>
      <protection hidden="1"/>
    </xf>
    <xf numFmtId="0" fontId="41" fillId="17" borderId="0" xfId="0" applyFont="1" applyFill="1" applyBorder="1" applyAlignment="1" applyProtection="1">
      <alignment horizontal="left" vertical="top" wrapText="1"/>
      <protection hidden="1"/>
    </xf>
    <xf numFmtId="0" fontId="0" fillId="16" borderId="32" xfId="0" applyFont="1" applyFill="1" applyBorder="1" applyAlignment="1" applyProtection="1">
      <alignment horizontal="center" vertical="center"/>
      <protection hidden="1"/>
    </xf>
    <xf numFmtId="0" fontId="0" fillId="6"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top" wrapText="1"/>
      <protection hidden="1"/>
    </xf>
    <xf numFmtId="0" fontId="0" fillId="0" borderId="32"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6" fillId="17" borderId="31" xfId="0" applyFont="1" applyFill="1" applyBorder="1" applyAlignment="1" applyProtection="1">
      <alignment horizontal="center" vertical="center"/>
      <protection hidden="1"/>
    </xf>
    <xf numFmtId="0" fontId="0" fillId="16" borderId="0" xfId="0" applyFont="1" applyFill="1" applyBorder="1" applyAlignment="1" applyProtection="1">
      <alignment horizontal="center" vertical="center"/>
      <protection locked="0"/>
    </xf>
    <xf numFmtId="0" fontId="0" fillId="16" borderId="0" xfId="0" applyFont="1" applyFill="1" applyBorder="1" applyAlignment="1" applyProtection="1">
      <alignment horizontal="center" vertical="center"/>
      <protection hidden="1"/>
    </xf>
    <xf numFmtId="0" fontId="41" fillId="17" borderId="0" xfId="0" applyFont="1" applyFill="1" applyBorder="1" applyAlignment="1" applyProtection="1">
      <alignment horizontal="justify" vertical="center" wrapText="1"/>
      <protection hidden="1"/>
    </xf>
    <xf numFmtId="0" fontId="0" fillId="16" borderId="0" xfId="0" applyFill="1" applyBorder="1" applyAlignment="1" applyProtection="1">
      <alignment horizontal="center" vertical="center"/>
      <protection hidden="1"/>
    </xf>
    <xf numFmtId="0" fontId="41" fillId="16" borderId="0" xfId="0" applyFont="1" applyFill="1" applyBorder="1" applyAlignment="1" applyProtection="1">
      <alignment horizontal="justify" vertical="center" wrapText="1"/>
      <protection locked="0"/>
    </xf>
    <xf numFmtId="0" fontId="29" fillId="13" borderId="0" xfId="0" applyFont="1" applyFill="1" applyBorder="1" applyAlignment="1" applyProtection="1">
      <alignment horizontal="center"/>
      <protection hidden="1"/>
    </xf>
    <xf numFmtId="0" fontId="39" fillId="17" borderId="4" xfId="0" applyNumberFormat="1" applyFont="1" applyFill="1" applyBorder="1" applyAlignment="1" applyProtection="1">
      <alignment horizontal="center" vertical="center" wrapText="1"/>
    </xf>
    <xf numFmtId="0" fontId="0" fillId="17" borderId="19" xfId="0" applyFont="1" applyFill="1" applyBorder="1" applyAlignment="1" applyProtection="1">
      <alignment vertical="top" wrapText="1"/>
      <protection hidden="1"/>
    </xf>
    <xf numFmtId="10" fontId="0" fillId="17" borderId="22" xfId="0" applyNumberFormat="1" applyFont="1" applyFill="1" applyBorder="1" applyAlignment="1" applyProtection="1">
      <alignment horizontal="left" vertical="top" wrapText="1"/>
      <protection hidden="1"/>
    </xf>
    <xf numFmtId="0" fontId="0" fillId="17" borderId="14" xfId="0" applyNumberFormat="1" applyFont="1" applyFill="1" applyBorder="1" applyAlignment="1" applyProtection="1">
      <alignment horizontal="left" vertical="top" wrapText="1"/>
      <protection hidden="1"/>
    </xf>
    <xf numFmtId="169" fontId="0" fillId="17" borderId="19" xfId="0" applyNumberFormat="1" applyFont="1" applyFill="1" applyBorder="1" applyAlignment="1" applyProtection="1">
      <alignment horizontal="left" vertical="center" wrapText="1"/>
      <protection hidden="1"/>
    </xf>
    <xf numFmtId="170" fontId="0" fillId="17" borderId="20" xfId="0" applyNumberFormat="1" applyFont="1" applyFill="1" applyBorder="1" applyAlignment="1" applyProtection="1">
      <alignment horizontal="left" vertical="center" wrapText="1"/>
      <protection hidden="1"/>
    </xf>
    <xf numFmtId="0" fontId="0" fillId="17" borderId="0" xfId="0" applyFont="1" applyFill="1" applyBorder="1" applyAlignment="1" applyProtection="1">
      <alignment horizontal="left" vertical="top" wrapText="1"/>
      <protection hidden="1"/>
    </xf>
    <xf numFmtId="0" fontId="0" fillId="17" borderId="17" xfId="0" applyFont="1" applyFill="1" applyBorder="1" applyAlignment="1" applyProtection="1">
      <alignment vertical="center" wrapText="1"/>
      <protection hidden="1"/>
    </xf>
    <xf numFmtId="1" fontId="6" fillId="17" borderId="4" xfId="0" applyNumberFormat="1" applyFont="1" applyFill="1" applyBorder="1" applyAlignment="1">
      <alignment horizontal="center" vertical="center" wrapText="1"/>
    </xf>
    <xf numFmtId="49" fontId="6" fillId="17" borderId="14" xfId="0" applyNumberFormat="1" applyFont="1" applyFill="1" applyBorder="1" applyAlignment="1" applyProtection="1">
      <alignment horizontal="center" vertical="center" wrapText="1"/>
      <protection hidden="1"/>
    </xf>
    <xf numFmtId="0" fontId="0" fillId="17" borderId="32" xfId="0" applyFont="1" applyFill="1" applyBorder="1" applyAlignment="1" applyProtection="1">
      <alignment horizontal="center" vertical="center" wrapText="1"/>
      <protection hidden="1"/>
    </xf>
    <xf numFmtId="0" fontId="0" fillId="17" borderId="32" xfId="0" applyFont="1" applyFill="1" applyBorder="1" applyAlignment="1" applyProtection="1">
      <alignment vertical="center" wrapText="1"/>
      <protection hidden="1"/>
    </xf>
    <xf numFmtId="167" fontId="0" fillId="17" borderId="38" xfId="0" applyNumberFormat="1" applyFont="1" applyFill="1" applyBorder="1" applyAlignment="1">
      <alignment horizontal="center" vertical="center" wrapText="1"/>
    </xf>
    <xf numFmtId="0" fontId="0" fillId="17" borderId="31" xfId="0" applyNumberFormat="1" applyFont="1" applyFill="1" applyBorder="1" applyAlignment="1" applyProtection="1">
      <alignment horizontal="center" vertical="center" wrapText="1"/>
      <protection hidden="1"/>
    </xf>
    <xf numFmtId="0" fontId="0" fillId="6" borderId="32" xfId="0" applyFont="1" applyFill="1" applyBorder="1" applyAlignment="1" applyProtection="1">
      <alignment horizontal="center" vertical="center" wrapText="1"/>
      <protection hidden="1"/>
    </xf>
    <xf numFmtId="0" fontId="0" fillId="6" borderId="32" xfId="0" applyFont="1" applyFill="1" applyBorder="1" applyAlignment="1" applyProtection="1">
      <alignment vertical="center" wrapText="1"/>
      <protection hidden="1"/>
    </xf>
    <xf numFmtId="167" fontId="0" fillId="6" borderId="38" xfId="0" applyNumberFormat="1" applyFont="1" applyFill="1" applyBorder="1" applyAlignment="1">
      <alignment horizontal="center" vertical="center" wrapText="1"/>
    </xf>
    <xf numFmtId="0" fontId="0" fillId="6" borderId="31" xfId="0" applyNumberFormat="1" applyFont="1" applyFill="1" applyBorder="1" applyAlignment="1" applyProtection="1">
      <alignment horizontal="center" vertical="center" wrapText="1"/>
      <protection hidden="1"/>
    </xf>
    <xf numFmtId="1" fontId="0" fillId="0" borderId="38" xfId="0" applyNumberFormat="1" applyFont="1" applyFill="1" applyBorder="1" applyAlignment="1">
      <alignment horizontal="center" vertical="center" wrapText="1"/>
    </xf>
    <xf numFmtId="0" fontId="0" fillId="0" borderId="31" xfId="0" applyNumberFormat="1" applyFont="1" applyFill="1" applyBorder="1" applyAlignment="1" applyProtection="1">
      <alignment horizontal="center" vertical="center" wrapText="1"/>
      <protection hidden="1"/>
    </xf>
    <xf numFmtId="1" fontId="0" fillId="6" borderId="38" xfId="0" applyNumberFormat="1" applyFont="1" applyFill="1" applyBorder="1" applyAlignment="1">
      <alignment horizontal="center" vertical="center" wrapText="1"/>
    </xf>
    <xf numFmtId="1" fontId="0" fillId="17" borderId="38" xfId="0" applyNumberFormat="1" applyFont="1" applyFill="1" applyBorder="1" applyAlignment="1">
      <alignment horizontal="center" vertical="center" wrapText="1"/>
    </xf>
    <xf numFmtId="167" fontId="6" fillId="17" borderId="4" xfId="0" applyNumberFormat="1" applyFont="1" applyFill="1" applyBorder="1" applyAlignment="1" applyProtection="1">
      <alignment horizontal="center" vertical="center"/>
      <protection locked="0"/>
    </xf>
    <xf numFmtId="0" fontId="6" fillId="17" borderId="0" xfId="0" applyFont="1" applyFill="1" applyBorder="1" applyAlignment="1" applyProtection="1">
      <alignment vertical="center"/>
      <protection hidden="1"/>
    </xf>
    <xf numFmtId="0" fontId="6" fillId="17" borderId="4" xfId="0" applyFont="1" applyFill="1" applyBorder="1" applyAlignment="1" applyProtection="1">
      <alignment horizontal="center" vertical="center"/>
      <protection hidden="1"/>
    </xf>
    <xf numFmtId="0" fontId="41" fillId="17" borderId="0" xfId="0" applyFont="1" applyFill="1" applyBorder="1" applyAlignment="1">
      <alignment horizontal="left" vertical="top" wrapText="1"/>
    </xf>
    <xf numFmtId="166" fontId="0" fillId="16" borderId="32" xfId="0" applyNumberForma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16" borderId="32" xfId="0" applyFont="1" applyFill="1" applyBorder="1" applyAlignment="1">
      <alignment horizontal="center" vertical="center"/>
    </xf>
    <xf numFmtId="0" fontId="0" fillId="16" borderId="32" xfId="0" applyFont="1" applyFill="1" applyBorder="1" applyAlignment="1" applyProtection="1">
      <alignment horizontal="center" vertical="center"/>
      <protection locked="0"/>
    </xf>
    <xf numFmtId="0" fontId="41" fillId="0" borderId="0" xfId="0" applyFont="1" applyFill="1" applyBorder="1" applyAlignment="1">
      <alignment horizontal="left" vertical="top"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41" fillId="17" borderId="39" xfId="0" applyFont="1" applyFill="1" applyBorder="1" applyAlignment="1" applyProtection="1">
      <alignment horizontal="justify" vertical="center" wrapText="1"/>
      <protection hidden="1"/>
    </xf>
    <xf numFmtId="0" fontId="0" fillId="16" borderId="0" xfId="0" applyFont="1" applyFill="1" applyBorder="1" applyAlignment="1">
      <alignment horizontal="center" vertical="center"/>
    </xf>
    <xf numFmtId="0" fontId="41" fillId="16" borderId="39" xfId="0" applyFont="1" applyFill="1" applyBorder="1" applyAlignment="1" applyProtection="1">
      <alignment horizontal="justify" vertical="center" wrapText="1"/>
      <protection locked="0"/>
    </xf>
    <xf numFmtId="0" fontId="0" fillId="17" borderId="0" xfId="0" applyFont="1" applyFill="1" applyBorder="1" applyAlignment="1" applyProtection="1">
      <alignment horizontal="justify" vertical="top" wrapText="1"/>
      <protection hidden="1"/>
    </xf>
    <xf numFmtId="170" fontId="0" fillId="17" borderId="30" xfId="0" applyNumberFormat="1" applyFont="1" applyFill="1" applyBorder="1" applyAlignment="1" applyProtection="1">
      <alignment horizontal="left" vertical="center" wrapText="1"/>
      <protection hidden="1"/>
    </xf>
    <xf numFmtId="0" fontId="0" fillId="17" borderId="38" xfId="0" applyNumberFormat="1" applyFont="1" applyFill="1" applyBorder="1" applyAlignment="1" applyProtection="1">
      <alignment horizontal="center" vertical="center" wrapText="1"/>
      <protection hidden="1"/>
    </xf>
    <xf numFmtId="0" fontId="0" fillId="6" borderId="38" xfId="0" applyNumberFormat="1" applyFont="1" applyFill="1" applyBorder="1" applyAlignment="1" applyProtection="1">
      <alignment horizontal="center" vertical="center" wrapText="1"/>
      <protection hidden="1"/>
    </xf>
    <xf numFmtId="2" fontId="0" fillId="0" borderId="38" xfId="0" applyNumberFormat="1" applyFont="1" applyFill="1" applyBorder="1" applyAlignment="1">
      <alignment horizontal="center" vertical="center" wrapText="1"/>
    </xf>
    <xf numFmtId="2" fontId="0" fillId="6" borderId="38" xfId="0" applyNumberFormat="1" applyFont="1" applyFill="1" applyBorder="1" applyAlignment="1">
      <alignment horizontal="center" vertical="center" wrapText="1"/>
    </xf>
    <xf numFmtId="2" fontId="0" fillId="17" borderId="38" xfId="0" applyNumberFormat="1" applyFont="1" applyFill="1" applyBorder="1" applyAlignment="1">
      <alignment horizontal="center" vertical="center" wrapText="1"/>
    </xf>
    <xf numFmtId="167" fontId="0" fillId="6" borderId="38" xfId="0" applyNumberFormat="1" applyFont="1" applyFill="1" applyBorder="1" applyAlignment="1" applyProtection="1">
      <alignment horizontal="center" vertical="center" wrapText="1"/>
      <protection hidden="1"/>
    </xf>
    <xf numFmtId="0" fontId="41" fillId="0" borderId="0" xfId="0" applyFont="1" applyFill="1" applyBorder="1" applyAlignment="1" applyProtection="1">
      <alignment vertical="center" wrapText="1"/>
      <protection hidden="1"/>
    </xf>
    <xf numFmtId="0" fontId="6" fillId="17" borderId="14" xfId="0" applyFont="1" applyFill="1" applyBorder="1" applyAlignment="1" applyProtection="1">
      <alignment vertical="center"/>
      <protection hidden="1"/>
    </xf>
    <xf numFmtId="0" fontId="41" fillId="17" borderId="0" xfId="0" applyFont="1" applyFill="1" applyBorder="1" applyAlignment="1">
      <alignment horizontal="justify" vertical="top" wrapText="1"/>
    </xf>
    <xf numFmtId="167" fontId="0" fillId="17" borderId="4" xfId="0" applyNumberFormat="1" applyFill="1" applyBorder="1" applyAlignment="1" applyProtection="1">
      <alignment horizontal="center" vertical="center"/>
      <protection locked="0"/>
    </xf>
    <xf numFmtId="0" fontId="0" fillId="17" borderId="4" xfId="0" applyFont="1" applyFill="1" applyBorder="1" applyAlignment="1">
      <alignment horizontal="center" vertical="center"/>
    </xf>
    <xf numFmtId="0" fontId="0" fillId="6" borderId="31" xfId="0" applyFont="1" applyFill="1" applyBorder="1" applyAlignment="1">
      <alignment horizontal="center" vertical="center"/>
    </xf>
    <xf numFmtId="0" fontId="6" fillId="17" borderId="14" xfId="0" applyFont="1" applyFill="1" applyBorder="1" applyAlignment="1" applyProtection="1">
      <alignment horizontal="center" vertical="center"/>
      <protection hidden="1"/>
    </xf>
    <xf numFmtId="0" fontId="0" fillId="16" borderId="0" xfId="0" applyFill="1" applyBorder="1" applyAlignment="1" applyProtection="1">
      <alignment horizontal="center" vertical="center"/>
      <protection locked="0"/>
    </xf>
    <xf numFmtId="0" fontId="41" fillId="0" borderId="0" xfId="0" applyFont="1" applyFill="1" applyBorder="1" applyAlignment="1" applyProtection="1">
      <alignment horizontal="justify" vertical="top" wrapText="1"/>
      <protection hidden="1"/>
    </xf>
    <xf numFmtId="166" fontId="0" fillId="6" borderId="38" xfId="0" applyNumberFormat="1" applyFont="1" applyFill="1" applyBorder="1" applyAlignment="1" applyProtection="1">
      <alignment horizontal="center" vertical="center" wrapText="1"/>
      <protection hidden="1"/>
    </xf>
    <xf numFmtId="166" fontId="0" fillId="17" borderId="38" xfId="0" applyNumberFormat="1" applyFont="1" applyFill="1" applyBorder="1" applyAlignment="1" applyProtection="1">
      <alignment horizontal="center" vertical="center" wrapText="1"/>
      <protection hidden="1"/>
    </xf>
    <xf numFmtId="166" fontId="6" fillId="17" borderId="4" xfId="0" applyNumberFormat="1" applyFont="1" applyFill="1" applyBorder="1" applyAlignment="1" applyProtection="1">
      <alignment horizontal="center" vertical="center"/>
      <protection locked="0"/>
    </xf>
    <xf numFmtId="2" fontId="0" fillId="17" borderId="14" xfId="0" applyNumberFormat="1" applyFont="1" applyFill="1" applyBorder="1" applyAlignment="1" applyProtection="1">
      <alignment horizontal="center" vertical="center" wrapText="1"/>
      <protection hidden="1"/>
    </xf>
    <xf numFmtId="0" fontId="41" fillId="0" borderId="39" xfId="0" applyFont="1" applyFill="1" applyBorder="1" applyAlignment="1" applyProtection="1">
      <alignment horizontal="center" vertical="top" wrapText="1"/>
      <protection hidden="1"/>
    </xf>
    <xf numFmtId="0" fontId="0" fillId="6" borderId="40" xfId="0" applyFont="1" applyFill="1" applyBorder="1" applyAlignment="1" applyProtection="1">
      <alignment horizontal="center" vertical="center"/>
      <protection locked="0"/>
    </xf>
    <xf numFmtId="0" fontId="41" fillId="16" borderId="39" xfId="0" applyFont="1" applyFill="1" applyBorder="1" applyAlignment="1" applyProtection="1">
      <alignment horizontal="center" vertical="top" wrapText="1"/>
      <protection locked="0"/>
    </xf>
    <xf numFmtId="0" fontId="0" fillId="6" borderId="32" xfId="0" applyFont="1" applyFill="1" applyBorder="1" applyAlignment="1" applyProtection="1">
      <alignment horizontal="center" vertical="center"/>
      <protection locked="0"/>
    </xf>
    <xf numFmtId="0" fontId="0" fillId="17" borderId="0" xfId="0" applyNumberFormat="1" applyFill="1" applyBorder="1" applyAlignment="1" applyProtection="1">
      <alignment vertical="top" wrapText="1"/>
      <protection hidden="1"/>
    </xf>
    <xf numFmtId="49" fontId="6" fillId="17" borderId="14" xfId="0" applyNumberFormat="1" applyFont="1" applyFill="1" applyBorder="1" applyAlignment="1" applyProtection="1">
      <alignment horizontal="center" vertical="center"/>
      <protection hidden="1"/>
    </xf>
    <xf numFmtId="0" fontId="0" fillId="6" borderId="31" xfId="0" applyFont="1" applyFill="1" applyBorder="1" applyAlignment="1" applyProtection="1">
      <alignment horizontal="center" vertical="center"/>
      <protection hidden="1"/>
    </xf>
    <xf numFmtId="0" fontId="0" fillId="16" borderId="0" xfId="0" applyFont="1" applyFill="1" applyBorder="1" applyAlignment="1" applyProtection="1">
      <alignment horizontal="center" vertical="center" wrapText="1"/>
      <protection locked="0"/>
    </xf>
    <xf numFmtId="0" fontId="6" fillId="17" borderId="4" xfId="0" applyFont="1" applyFill="1" applyBorder="1" applyAlignment="1">
      <alignment horizontal="center" vertical="center"/>
    </xf>
    <xf numFmtId="49" fontId="6" fillId="17" borderId="4" xfId="0" applyNumberFormat="1" applyFont="1" applyFill="1" applyBorder="1" applyAlignment="1">
      <alignment horizontal="center" vertical="center" wrapText="1"/>
    </xf>
    <xf numFmtId="0" fontId="0" fillId="17" borderId="32" xfId="0" applyFont="1" applyFill="1" applyBorder="1" applyAlignment="1">
      <alignment horizontal="center" vertical="center" wrapText="1"/>
    </xf>
    <xf numFmtId="0" fontId="0" fillId="17" borderId="38" xfId="0" applyFont="1" applyFill="1" applyBorder="1" applyAlignment="1">
      <alignment horizontal="center" vertical="center" wrapText="1"/>
    </xf>
    <xf numFmtId="1" fontId="46" fillId="17" borderId="31" xfId="0" applyNumberFormat="1" applyFont="1" applyFill="1" applyBorder="1" applyAlignment="1">
      <alignment horizontal="center" vertical="center" wrapText="1"/>
    </xf>
    <xf numFmtId="0" fontId="0" fillId="6" borderId="32" xfId="0" applyFont="1" applyFill="1" applyBorder="1" applyAlignment="1">
      <alignment horizontal="center" vertical="center" wrapText="1"/>
    </xf>
    <xf numFmtId="0" fontId="0" fillId="6" borderId="38" xfId="0" applyFont="1" applyFill="1" applyBorder="1" applyAlignment="1">
      <alignment horizontal="center" vertical="center" wrapText="1"/>
    </xf>
    <xf numFmtId="1" fontId="46" fillId="6" borderId="31" xfId="0" applyNumberFormat="1" applyFont="1" applyFill="1" applyBorder="1" applyAlignment="1">
      <alignment horizontal="center" vertical="center" wrapText="1"/>
    </xf>
    <xf numFmtId="0" fontId="0" fillId="17" borderId="32" xfId="0" applyFont="1" applyFill="1" applyBorder="1" applyAlignment="1" applyProtection="1">
      <alignment horizontal="center" vertical="center" wrapText="1"/>
      <protection locked="0"/>
    </xf>
    <xf numFmtId="0" fontId="41" fillId="0" borderId="0" xfId="0" applyFont="1" applyBorder="1" applyAlignment="1">
      <alignment vertical="top" wrapText="1"/>
    </xf>
    <xf numFmtId="167" fontId="0" fillId="16" borderId="32" xfId="0" applyNumberFormat="1" applyFill="1" applyBorder="1" applyAlignment="1" applyProtection="1">
      <alignment horizontal="center" vertical="center"/>
      <protection locked="0"/>
    </xf>
    <xf numFmtId="0" fontId="0" fillId="16" borderId="32" xfId="0" applyFill="1" applyBorder="1" applyAlignment="1" applyProtection="1">
      <alignment horizontal="center" vertical="center"/>
      <protection locked="0"/>
    </xf>
    <xf numFmtId="167" fontId="0" fillId="16" borderId="32" xfId="0" applyNumberFormat="1" applyFont="1" applyFill="1" applyBorder="1" applyAlignment="1" applyProtection="1">
      <alignment horizontal="center" vertical="center"/>
      <protection hidden="1"/>
    </xf>
    <xf numFmtId="49" fontId="6" fillId="17" borderId="14" xfId="0" applyNumberFormat="1" applyFont="1" applyFill="1" applyBorder="1" applyAlignment="1">
      <alignment horizontal="center" vertical="center" wrapText="1"/>
    </xf>
    <xf numFmtId="0" fontId="6" fillId="17" borderId="14" xfId="0" applyNumberFormat="1" applyFont="1" applyFill="1" applyBorder="1" applyAlignment="1" applyProtection="1">
      <alignment horizontal="left" vertical="center"/>
      <protection hidden="1"/>
    </xf>
    <xf numFmtId="10" fontId="0" fillId="17" borderId="30" xfId="0" applyNumberFormat="1" applyFont="1" applyFill="1" applyBorder="1" applyAlignment="1" applyProtection="1">
      <alignment horizontal="left" vertical="center" wrapText="1"/>
      <protection hidden="1"/>
    </xf>
    <xf numFmtId="0" fontId="6" fillId="17" borderId="4" xfId="36" applyNumberFormat="1" applyFont="1" applyFill="1" applyBorder="1" applyAlignment="1">
      <alignment horizontal="center" vertical="center" wrapText="1"/>
    </xf>
    <xf numFmtId="0" fontId="0" fillId="17" borderId="32" xfId="36" applyFont="1" applyFill="1" applyBorder="1" applyAlignment="1">
      <alignment horizontal="center" vertical="center" wrapText="1"/>
    </xf>
    <xf numFmtId="167" fontId="0" fillId="17" borderId="38" xfId="36" applyNumberFormat="1" applyFont="1" applyFill="1" applyBorder="1" applyAlignment="1">
      <alignment horizontal="center" vertical="center" wrapText="1"/>
    </xf>
    <xf numFmtId="49" fontId="46" fillId="17" borderId="31" xfId="36" applyNumberFormat="1" applyFont="1" applyFill="1" applyBorder="1" applyAlignment="1">
      <alignment horizontal="center" vertical="center" wrapText="1"/>
    </xf>
    <xf numFmtId="0" fontId="0" fillId="6" borderId="32" xfId="36" applyFont="1" applyFill="1" applyBorder="1" applyAlignment="1">
      <alignment horizontal="center" vertical="center" wrapText="1"/>
    </xf>
    <xf numFmtId="167" fontId="0" fillId="6" borderId="38" xfId="1" applyNumberFormat="1" applyFont="1" applyFill="1" applyBorder="1" applyAlignment="1" applyProtection="1">
      <alignment horizontal="center" vertical="center" wrapText="1"/>
    </xf>
    <xf numFmtId="49" fontId="46" fillId="6" borderId="31" xfId="36" applyNumberFormat="1" applyFont="1" applyFill="1" applyBorder="1" applyAlignment="1">
      <alignment horizontal="center" vertical="center" wrapText="1"/>
    </xf>
    <xf numFmtId="0" fontId="0" fillId="17" borderId="32" xfId="36" applyFont="1" applyFill="1" applyBorder="1" applyAlignment="1" applyProtection="1">
      <alignment horizontal="center" vertical="center" wrapText="1"/>
      <protection locked="0"/>
    </xf>
    <xf numFmtId="167" fontId="0" fillId="17" borderId="38" xfId="1" applyNumberFormat="1" applyFont="1" applyFill="1" applyBorder="1" applyAlignment="1" applyProtection="1">
      <alignment horizontal="center" vertical="center" wrapText="1"/>
    </xf>
    <xf numFmtId="0" fontId="0" fillId="17" borderId="20" xfId="0" applyFont="1" applyFill="1" applyBorder="1" applyAlignment="1" applyProtection="1">
      <alignment vertical="top" wrapText="1"/>
      <protection hidden="1"/>
    </xf>
    <xf numFmtId="0" fontId="0" fillId="17" borderId="20" xfId="0" applyFont="1" applyFill="1" applyBorder="1" applyAlignment="1" applyProtection="1">
      <alignment horizontal="justify" vertical="top" wrapText="1"/>
      <protection hidden="1"/>
    </xf>
    <xf numFmtId="0" fontId="6" fillId="17" borderId="4" xfId="0" applyNumberFormat="1" applyFont="1" applyFill="1" applyBorder="1" applyAlignment="1" applyProtection="1">
      <alignment horizontal="center" vertical="center" wrapText="1"/>
      <protection hidden="1"/>
    </xf>
    <xf numFmtId="0" fontId="0" fillId="17" borderId="38" xfId="0" applyFont="1" applyFill="1" applyBorder="1" applyAlignment="1" applyProtection="1">
      <alignment horizontal="center" vertical="center" wrapText="1"/>
      <protection hidden="1"/>
    </xf>
    <xf numFmtId="167" fontId="0" fillId="17" borderId="38" xfId="0" applyNumberFormat="1" applyFont="1" applyFill="1" applyBorder="1" applyAlignment="1" applyProtection="1">
      <alignment horizontal="center" vertical="center" wrapText="1"/>
      <protection hidden="1"/>
    </xf>
    <xf numFmtId="0" fontId="0" fillId="6" borderId="38" xfId="0" applyFont="1" applyFill="1" applyBorder="1" applyAlignment="1" applyProtection="1">
      <alignment horizontal="center" vertical="center" wrapText="1"/>
      <protection hidden="1"/>
    </xf>
    <xf numFmtId="167" fontId="0" fillId="0" borderId="38" xfId="0" applyNumberFormat="1" applyFont="1" applyFill="1" applyBorder="1" applyAlignment="1" applyProtection="1">
      <alignment horizontal="center" vertical="center" wrapText="1"/>
      <protection hidden="1"/>
    </xf>
    <xf numFmtId="0" fontId="6" fillId="17" borderId="14" xfId="0" applyFont="1" applyFill="1" applyBorder="1" applyAlignment="1" applyProtection="1">
      <alignment horizontal="left" vertical="center"/>
      <protection hidden="1"/>
    </xf>
    <xf numFmtId="1" fontId="0" fillId="6" borderId="38" xfId="0" applyNumberFormat="1" applyFont="1" applyFill="1" applyBorder="1" applyAlignment="1" applyProtection="1">
      <alignment horizontal="center" vertical="center" wrapText="1"/>
      <protection hidden="1"/>
    </xf>
    <xf numFmtId="1" fontId="0" fillId="0" borderId="38" xfId="0" applyNumberFormat="1" applyFont="1" applyFill="1" applyBorder="1" applyAlignment="1" applyProtection="1">
      <alignment horizontal="center" vertical="center" wrapText="1"/>
      <protection hidden="1"/>
    </xf>
    <xf numFmtId="1" fontId="0" fillId="17" borderId="38" xfId="0" applyNumberFormat="1" applyFont="1" applyFill="1" applyBorder="1" applyAlignment="1" applyProtection="1">
      <alignment horizontal="center" vertical="center" wrapText="1"/>
      <protection hidden="1"/>
    </xf>
    <xf numFmtId="0" fontId="41" fillId="17" borderId="0" xfId="0" applyFont="1" applyFill="1" applyBorder="1" applyAlignment="1" applyProtection="1">
      <alignment horizontal="left" vertical="center" wrapText="1"/>
      <protection hidden="1"/>
    </xf>
    <xf numFmtId="0" fontId="0" fillId="16" borderId="32" xfId="0" applyFont="1" applyFill="1" applyBorder="1" applyAlignment="1" applyProtection="1">
      <alignment horizontal="left" vertical="center"/>
      <protection locked="0"/>
    </xf>
    <xf numFmtId="0" fontId="41" fillId="17" borderId="0" xfId="0" applyFont="1" applyFill="1" applyBorder="1" applyAlignment="1" applyProtection="1">
      <alignment horizontal="justify" vertical="top" wrapText="1"/>
      <protection hidden="1"/>
    </xf>
    <xf numFmtId="0" fontId="41" fillId="17" borderId="0" xfId="0" applyFont="1" applyFill="1" applyBorder="1" applyAlignment="1" applyProtection="1">
      <alignment vertical="top" wrapText="1"/>
      <protection hidden="1"/>
    </xf>
    <xf numFmtId="2" fontId="0" fillId="16" borderId="32" xfId="0" applyNumberFormat="1" applyFill="1" applyBorder="1" applyAlignment="1" applyProtection="1">
      <alignment horizontal="center" vertical="center"/>
      <protection locked="0"/>
    </xf>
    <xf numFmtId="0" fontId="0" fillId="17" borderId="41" xfId="0" applyFont="1" applyFill="1" applyBorder="1" applyAlignment="1" applyProtection="1">
      <alignment horizontal="center" vertical="center"/>
      <protection hidden="1"/>
    </xf>
    <xf numFmtId="0" fontId="0" fillId="17" borderId="14" xfId="0" applyFont="1" applyFill="1" applyBorder="1" applyAlignment="1" applyProtection="1">
      <alignment horizontal="center" vertical="center"/>
      <protection hidden="1"/>
    </xf>
    <xf numFmtId="0" fontId="0" fillId="6" borderId="0" xfId="0" applyFill="1" applyBorder="1" applyAlignment="1" applyProtection="1">
      <alignment horizontal="center" vertical="center"/>
      <protection locked="0"/>
    </xf>
    <xf numFmtId="0" fontId="0" fillId="17" borderId="42" xfId="0" applyFont="1" applyFill="1" applyBorder="1" applyAlignment="1" applyProtection="1">
      <alignment horizontal="center" vertical="center" wrapText="1"/>
      <protection hidden="1"/>
    </xf>
    <xf numFmtId="0" fontId="41" fillId="17" borderId="19" xfId="0" applyFont="1" applyFill="1" applyBorder="1" applyAlignment="1" applyProtection="1">
      <alignment vertical="center" wrapText="1"/>
      <protection hidden="1"/>
    </xf>
    <xf numFmtId="1" fontId="41" fillId="17" borderId="19" xfId="0" applyNumberFormat="1" applyFont="1" applyFill="1" applyBorder="1" applyAlignment="1" applyProtection="1">
      <alignment horizontal="center" vertical="center" wrapText="1"/>
      <protection hidden="1"/>
    </xf>
    <xf numFmtId="49" fontId="46" fillId="17" borderId="20" xfId="0" applyNumberFormat="1" applyFont="1" applyFill="1" applyBorder="1" applyAlignment="1" applyProtection="1">
      <alignment horizontal="center" vertical="center" wrapText="1"/>
      <protection hidden="1"/>
    </xf>
    <xf numFmtId="0" fontId="41" fillId="6" borderId="32" xfId="0" applyNumberFormat="1" applyFont="1" applyFill="1" applyBorder="1" applyAlignment="1" applyProtection="1">
      <alignment horizontal="left" vertical="center" wrapText="1"/>
      <protection hidden="1"/>
    </xf>
    <xf numFmtId="49" fontId="46" fillId="6" borderId="33" xfId="0" applyNumberFormat="1" applyFont="1" applyFill="1" applyBorder="1" applyAlignment="1" applyProtection="1">
      <alignment horizontal="center" vertical="center" wrapText="1"/>
      <protection hidden="1"/>
    </xf>
    <xf numFmtId="0" fontId="41" fillId="17" borderId="32" xfId="0" applyNumberFormat="1" applyFont="1" applyFill="1" applyBorder="1" applyAlignment="1" applyProtection="1">
      <alignment horizontal="left" vertical="center" wrapText="1"/>
      <protection hidden="1"/>
    </xf>
    <xf numFmtId="49" fontId="46" fillId="17" borderId="34" xfId="0" applyNumberFormat="1" applyFont="1" applyFill="1" applyBorder="1" applyAlignment="1" applyProtection="1">
      <alignment horizontal="center" vertical="center" wrapText="1"/>
      <protection hidden="1"/>
    </xf>
    <xf numFmtId="49" fontId="46" fillId="6" borderId="34" xfId="0" applyNumberFormat="1" applyFont="1" applyFill="1" applyBorder="1" applyAlignment="1" applyProtection="1">
      <alignment horizontal="center" vertical="center" wrapText="1"/>
      <protection hidden="1"/>
    </xf>
    <xf numFmtId="0" fontId="6" fillId="17" borderId="38" xfId="0" applyFont="1" applyFill="1" applyBorder="1" applyAlignment="1" applyProtection="1">
      <alignment horizontal="justify" vertical="center"/>
      <protection hidden="1"/>
    </xf>
    <xf numFmtId="0" fontId="41" fillId="17" borderId="38" xfId="0" applyFont="1" applyFill="1" applyBorder="1" applyAlignment="1" applyProtection="1">
      <alignment horizontal="left" vertical="center" wrapText="1"/>
      <protection hidden="1"/>
    </xf>
    <xf numFmtId="0" fontId="0" fillId="6" borderId="37" xfId="0" applyFont="1" applyFill="1" applyBorder="1" applyAlignment="1" applyProtection="1">
      <alignment horizontal="center" vertical="center" wrapText="1"/>
      <protection hidden="1"/>
    </xf>
    <xf numFmtId="0" fontId="41" fillId="6" borderId="37" xfId="0" applyNumberFormat="1" applyFont="1" applyFill="1" applyBorder="1" applyAlignment="1" applyProtection="1">
      <alignment horizontal="left" vertical="center" wrapText="1"/>
      <protection hidden="1"/>
    </xf>
    <xf numFmtId="0" fontId="41" fillId="17" borderId="32" xfId="0" applyFont="1" applyFill="1" applyBorder="1" applyAlignment="1" applyProtection="1">
      <alignment horizontal="left" vertical="top" wrapText="1"/>
      <protection hidden="1"/>
    </xf>
    <xf numFmtId="0" fontId="41" fillId="16" borderId="39" xfId="0" applyFont="1" applyFill="1" applyBorder="1" applyAlignment="1" applyProtection="1">
      <alignment horizontal="justify" vertical="center" wrapText="1"/>
      <protection hidden="1"/>
    </xf>
    <xf numFmtId="0" fontId="0" fillId="17" borderId="43" xfId="0" applyFont="1" applyFill="1" applyBorder="1" applyAlignment="1" applyProtection="1">
      <alignment horizontal="center" vertical="center" wrapText="1"/>
      <protection hidden="1"/>
    </xf>
    <xf numFmtId="0" fontId="0" fillId="17" borderId="44" xfId="0" applyFont="1" applyFill="1" applyBorder="1" applyAlignment="1" applyProtection="1">
      <alignment horizontal="center" vertical="center" wrapText="1"/>
      <protection hidden="1"/>
    </xf>
    <xf numFmtId="2" fontId="0" fillId="6" borderId="38" xfId="0" applyNumberFormat="1" applyFont="1" applyFill="1" applyBorder="1" applyAlignment="1" applyProtection="1">
      <alignment horizontal="center" vertical="center" wrapText="1"/>
      <protection hidden="1"/>
    </xf>
    <xf numFmtId="2" fontId="0" fillId="0" borderId="38" xfId="0" applyNumberFormat="1" applyFont="1" applyFill="1" applyBorder="1" applyAlignment="1" applyProtection="1">
      <alignment horizontal="center" vertical="center" wrapText="1"/>
      <protection hidden="1"/>
    </xf>
    <xf numFmtId="2" fontId="0" fillId="17" borderId="38" xfId="0" applyNumberFormat="1" applyFont="1" applyFill="1" applyBorder="1" applyAlignment="1" applyProtection="1">
      <alignment horizontal="center" vertical="center" wrapText="1"/>
      <protection hidden="1"/>
    </xf>
    <xf numFmtId="0" fontId="0" fillId="17" borderId="0" xfId="0" applyFill="1" applyBorder="1" applyAlignment="1" applyProtection="1">
      <alignment vertical="top" wrapText="1"/>
      <protection hidden="1"/>
    </xf>
    <xf numFmtId="0" fontId="41" fillId="0" borderId="0" xfId="0" applyFont="1" applyFill="1" applyBorder="1" applyAlignment="1" applyProtection="1">
      <alignment horizontal="center" vertical="top" wrapText="1"/>
      <protection hidden="1"/>
    </xf>
    <xf numFmtId="49" fontId="0" fillId="16" borderId="0" xfId="0" applyNumberFormat="1" applyFont="1" applyFill="1" applyBorder="1" applyAlignment="1" applyProtection="1">
      <alignment horizontal="center" vertical="center"/>
      <protection locked="0"/>
    </xf>
    <xf numFmtId="49" fontId="0" fillId="6" borderId="0" xfId="0" applyNumberFormat="1" applyFont="1" applyFill="1" applyBorder="1" applyAlignment="1" applyProtection="1">
      <alignment horizontal="center" vertical="center"/>
      <protection hidden="1"/>
    </xf>
    <xf numFmtId="0" fontId="41" fillId="16" borderId="32" xfId="0" applyFont="1" applyFill="1" applyBorder="1" applyAlignment="1" applyProtection="1">
      <alignment horizontal="center" vertical="top" wrapText="1"/>
      <protection locked="0"/>
    </xf>
    <xf numFmtId="0" fontId="41" fillId="16" borderId="39" xfId="0" applyFont="1" applyFill="1" applyBorder="1" applyAlignment="1" applyProtection="1">
      <alignment horizontal="left" vertical="top" wrapText="1"/>
      <protection locked="0"/>
    </xf>
    <xf numFmtId="0" fontId="25" fillId="17" borderId="32" xfId="0" applyFont="1" applyFill="1" applyBorder="1" applyAlignment="1" applyProtection="1">
      <alignment horizontal="left" vertical="center" wrapText="1"/>
      <protection hidden="1"/>
    </xf>
    <xf numFmtId="49" fontId="46" fillId="17" borderId="31" xfId="0" applyNumberFormat="1" applyFont="1" applyFill="1" applyBorder="1" applyAlignment="1" applyProtection="1">
      <alignment horizontal="center" vertical="center" wrapText="1"/>
      <protection hidden="1"/>
    </xf>
    <xf numFmtId="0" fontId="41" fillId="6" borderId="32" xfId="0" applyFont="1" applyFill="1" applyBorder="1" applyAlignment="1" applyProtection="1">
      <alignment horizontal="left" vertical="center" wrapText="1"/>
      <protection hidden="1"/>
    </xf>
    <xf numFmtId="49" fontId="46" fillId="6" borderId="31" xfId="0" applyNumberFormat="1" applyFont="1" applyFill="1" applyBorder="1" applyAlignment="1" applyProtection="1">
      <alignment horizontal="center" vertical="center" wrapText="1"/>
      <protection hidden="1"/>
    </xf>
    <xf numFmtId="0" fontId="41" fillId="17" borderId="32" xfId="0" applyFont="1" applyFill="1" applyBorder="1" applyAlignment="1" applyProtection="1">
      <alignment horizontal="left" vertical="center" wrapText="1"/>
      <protection hidden="1"/>
    </xf>
    <xf numFmtId="0" fontId="41" fillId="6" borderId="38" xfId="0" applyFont="1" applyFill="1" applyBorder="1" applyAlignment="1" applyProtection="1">
      <alignment horizontal="justify" vertical="center" wrapText="1"/>
      <protection hidden="1"/>
    </xf>
    <xf numFmtId="0" fontId="6" fillId="17" borderId="32" xfId="0" applyFont="1" applyFill="1" applyBorder="1" applyAlignment="1" applyProtection="1">
      <alignment horizontal="justify" vertical="center"/>
      <protection hidden="1"/>
    </xf>
    <xf numFmtId="0" fontId="41" fillId="17" borderId="38" xfId="0" applyFont="1" applyFill="1" applyBorder="1" applyAlignment="1" applyProtection="1">
      <alignment horizontal="justify" vertical="center" wrapText="1"/>
      <protection hidden="1"/>
    </xf>
    <xf numFmtId="2" fontId="0" fillId="17" borderId="41" xfId="0" applyNumberFormat="1" applyFont="1" applyFill="1" applyBorder="1" applyAlignment="1" applyProtection="1">
      <alignment horizontal="center" vertical="center" wrapText="1"/>
      <protection hidden="1"/>
    </xf>
    <xf numFmtId="0" fontId="28" fillId="19" borderId="0" xfId="0" applyFont="1" applyFill="1" applyBorder="1" applyAlignment="1" applyProtection="1">
      <alignment horizontal="center" vertical="center"/>
      <protection hidden="1"/>
    </xf>
    <xf numFmtId="1" fontId="28" fillId="19" borderId="0" xfId="0" applyNumberFormat="1" applyFont="1" applyFill="1" applyBorder="1" applyAlignment="1" applyProtection="1">
      <alignment horizontal="left" vertical="center"/>
    </xf>
    <xf numFmtId="0" fontId="51" fillId="6" borderId="32" xfId="0" applyNumberFormat="1" applyFont="1" applyFill="1" applyBorder="1" applyAlignment="1" applyProtection="1">
      <alignment horizontal="center" vertical="center" wrapText="1"/>
      <protection hidden="1"/>
    </xf>
    <xf numFmtId="0" fontId="51" fillId="13" borderId="32" xfId="0" applyNumberFormat="1" applyFont="1" applyFill="1" applyBorder="1" applyAlignment="1" applyProtection="1">
      <alignment horizontal="center" vertical="center" wrapText="1"/>
      <protection hidden="1"/>
    </xf>
    <xf numFmtId="0" fontId="51" fillId="6" borderId="31" xfId="0" applyNumberFormat="1" applyFont="1" applyFill="1" applyBorder="1" applyAlignment="1" applyProtection="1">
      <alignment horizontal="center" vertical="center" wrapText="1"/>
      <protection hidden="1"/>
    </xf>
    <xf numFmtId="0" fontId="28" fillId="19" borderId="0" xfId="0" applyNumberFormat="1" applyFont="1" applyFill="1" applyBorder="1" applyAlignment="1" applyProtection="1">
      <alignment vertical="center"/>
      <protection hidden="1"/>
    </xf>
    <xf numFmtId="0" fontId="0" fillId="17" borderId="0" xfId="0" applyFill="1" applyBorder="1" applyAlignment="1" applyProtection="1">
      <alignment horizontal="justify" vertical="top" wrapText="1"/>
      <protection hidden="1"/>
    </xf>
    <xf numFmtId="0" fontId="0" fillId="10" borderId="0" xfId="0" applyFont="1" applyFill="1" applyBorder="1" applyAlignment="1" applyProtection="1">
      <alignment vertical="center" wrapText="1"/>
      <protection hidden="1"/>
    </xf>
    <xf numFmtId="1" fontId="28" fillId="10" borderId="38" xfId="0" applyNumberFormat="1" applyFont="1" applyFill="1" applyBorder="1" applyAlignment="1">
      <alignment horizontal="center" vertical="center" wrapText="1"/>
    </xf>
    <xf numFmtId="49" fontId="28" fillId="10" borderId="31" xfId="0" applyNumberFormat="1" applyFont="1" applyFill="1" applyBorder="1" applyAlignment="1" applyProtection="1">
      <alignment horizontal="center" vertical="center" wrapText="1"/>
      <protection hidden="1"/>
    </xf>
    <xf numFmtId="2" fontId="28" fillId="13" borderId="4" xfId="0" applyNumberFormat="1" applyFont="1" applyFill="1" applyBorder="1" applyAlignment="1" applyProtection="1">
      <alignment horizontal="center" vertical="center"/>
      <protection locked="0"/>
    </xf>
    <xf numFmtId="49" fontId="28" fillId="18" borderId="12" xfId="0" applyNumberFormat="1" applyFont="1" applyFill="1" applyBorder="1" applyAlignment="1" applyProtection="1">
      <alignment horizontal="center" vertical="center"/>
      <protection hidden="1"/>
    </xf>
    <xf numFmtId="0" fontId="28" fillId="18" borderId="31" xfId="0" applyFont="1" applyFill="1" applyBorder="1" applyAlignment="1" applyProtection="1">
      <alignment horizontal="center" vertical="center"/>
      <protection hidden="1"/>
    </xf>
    <xf numFmtId="0" fontId="52" fillId="17" borderId="0" xfId="0" applyFont="1" applyFill="1" applyBorder="1" applyAlignment="1" applyProtection="1">
      <alignment horizontal="justify" vertical="top" wrapText="1"/>
      <protection hidden="1"/>
    </xf>
    <xf numFmtId="0" fontId="28" fillId="19" borderId="0" xfId="0" applyFont="1" applyFill="1" applyBorder="1" applyAlignment="1">
      <alignment horizontal="center" vertical="center"/>
    </xf>
    <xf numFmtId="0" fontId="28" fillId="19" borderId="0" xfId="0" applyFont="1" applyFill="1" applyBorder="1" applyAlignment="1">
      <alignment vertical="center"/>
    </xf>
    <xf numFmtId="0" fontId="0" fillId="17" borderId="0" xfId="0" applyFont="1" applyFill="1" applyBorder="1" applyAlignment="1">
      <alignment horizontal="justify" vertical="top" wrapText="1"/>
    </xf>
    <xf numFmtId="0" fontId="0" fillId="0" borderId="0" xfId="0" applyFont="1" applyFill="1" applyBorder="1" applyAlignment="1">
      <alignment vertical="top" wrapText="1"/>
    </xf>
    <xf numFmtId="1" fontId="0" fillId="17" borderId="0" xfId="0" applyNumberFormat="1" applyFont="1" applyFill="1" applyBorder="1" applyAlignment="1">
      <alignment vertical="top" wrapText="1"/>
    </xf>
    <xf numFmtId="0" fontId="6" fillId="10" borderId="32" xfId="0" applyFont="1" applyFill="1" applyBorder="1" applyAlignment="1" applyProtection="1">
      <alignment horizontal="center" vertical="center"/>
      <protection hidden="1"/>
    </xf>
    <xf numFmtId="0" fontId="28" fillId="10" borderId="38" xfId="0" applyNumberFormat="1" applyFont="1" applyFill="1" applyBorder="1" applyAlignment="1">
      <alignment horizontal="center" vertical="center" wrapText="1"/>
    </xf>
    <xf numFmtId="0" fontId="41" fillId="0" borderId="0" xfId="0" applyFont="1" applyFill="1" applyBorder="1" applyAlignment="1" applyProtection="1">
      <alignment horizontal="justify" vertical="center" wrapText="1"/>
      <protection hidden="1"/>
    </xf>
    <xf numFmtId="12" fontId="41" fillId="17" borderId="0" xfId="0" applyNumberFormat="1" applyFont="1" applyFill="1" applyBorder="1" applyAlignment="1" applyProtection="1">
      <alignment horizontal="justify" vertical="top" wrapText="1"/>
      <protection hidden="1"/>
    </xf>
    <xf numFmtId="2" fontId="28" fillId="13" borderId="4" xfId="0" applyNumberFormat="1" applyFont="1" applyFill="1" applyBorder="1" applyAlignment="1" applyProtection="1">
      <alignment vertical="center"/>
      <protection locked="0"/>
    </xf>
    <xf numFmtId="0" fontId="28" fillId="18" borderId="12" xfId="0" applyNumberFormat="1" applyFont="1" applyFill="1" applyBorder="1" applyAlignment="1" applyProtection="1">
      <alignment horizontal="center" vertical="center"/>
      <protection hidden="1"/>
    </xf>
  </cellXfs>
  <cellStyles count="49">
    <cellStyle name="20% - Colore 1" xfId="2" builtinId="30" customBuiltin="1"/>
    <cellStyle name="20% - Colore 2" xfId="3" builtinId="34" customBuiltin="1"/>
    <cellStyle name="20% - Colore 3" xfId="4" builtinId="38" customBuiltin="1"/>
    <cellStyle name="20% - Colore 4" xfId="5" builtinId="42" customBuiltin="1"/>
    <cellStyle name="20% - Colore 5" xfId="6" builtinId="46" customBuiltin="1"/>
    <cellStyle name="20% - Colore 6" xfId="7" builtinId="50" customBuiltin="1"/>
    <cellStyle name="40% - Colore 1" xfId="8" builtinId="31" customBuiltin="1"/>
    <cellStyle name="40% - Colore 2" xfId="9" builtinId="35" customBuiltin="1"/>
    <cellStyle name="40% - Colore 3" xfId="10" builtinId="39" customBuiltin="1"/>
    <cellStyle name="40% - Colore 4" xfId="11" builtinId="43" customBuiltin="1"/>
    <cellStyle name="40% - Colore 5" xfId="12" builtinId="47" customBuiltin="1"/>
    <cellStyle name="40% - Colore 6" xfId="13" builtinId="51" customBuiltin="1"/>
    <cellStyle name="60% - Colore 1" xfId="14" builtinId="32" customBuiltin="1"/>
    <cellStyle name="60% - Colore 2" xfId="15" builtinId="36" customBuiltin="1"/>
    <cellStyle name="60% - Colore 3" xfId="16" builtinId="40" customBuiltin="1"/>
    <cellStyle name="60% - Colore 4" xfId="17" builtinId="44" customBuiltin="1"/>
    <cellStyle name="60% - Colore 5" xfId="18" builtinId="48" customBuiltin="1"/>
    <cellStyle name="60% - Colore 6" xfId="19" builtinId="52" customBuiltin="1"/>
    <cellStyle name="Active" xfId="20"/>
    <cellStyle name="Calcolo" xfId="21" builtinId="22" customBuiltin="1"/>
    <cellStyle name="Cella collegata" xfId="22" builtinId="24" customBuiltin="1"/>
    <cellStyle name="Cella da controllare" xfId="23" builtinId="23" customBuiltin="1"/>
    <cellStyle name="Colore 1" xfId="24" builtinId="29" customBuiltin="1"/>
    <cellStyle name="Colore 2" xfId="25" builtinId="33" customBuiltin="1"/>
    <cellStyle name="Colore 3" xfId="26" builtinId="37" customBuiltin="1"/>
    <cellStyle name="Colore 4" xfId="27" builtinId="41" customBuiltin="1"/>
    <cellStyle name="Colore 5" xfId="28" builtinId="45" customBuiltin="1"/>
    <cellStyle name="Colore 6" xfId="29" builtinId="49" customBuiltin="1"/>
    <cellStyle name="Comma_PSH99" xfId="30"/>
    <cellStyle name="Euro" xfId="31"/>
    <cellStyle name="Heading 2" xfId="32"/>
    <cellStyle name="Input" xfId="33" builtinId="20" customBuiltin="1"/>
    <cellStyle name="Neutrale" xfId="34" builtinId="28" customBuiltin="1"/>
    <cellStyle name="Normal_GBTool Parameters7.xls" xfId="35"/>
    <cellStyle name="Normale" xfId="0" builtinId="0"/>
    <cellStyle name="Normale_Schede-RaccoltaDati-P.I.S-26-02-07" xfId="36"/>
    <cellStyle name="Nota" xfId="37" builtinId="10" customBuiltin="1"/>
    <cellStyle name="Output" xfId="38" builtinId="21" customBuiltin="1"/>
    <cellStyle name="Percentuale" xfId="1" builtinId="5"/>
    <cellStyle name="Testo avviso" xfId="39" builtinId="11" customBuiltin="1"/>
    <cellStyle name="Testo descrittivo" xfId="40" builtinId="53" customBuiltin="1"/>
    <cellStyle name="Titolo" xfId="41" builtinId="15" customBuiltin="1"/>
    <cellStyle name="Titolo 1" xfId="42" builtinId="16" customBuiltin="1"/>
    <cellStyle name="Titolo 2" xfId="43" builtinId="17" customBuiltin="1"/>
    <cellStyle name="Titolo 3" xfId="44" builtinId="18" customBuiltin="1"/>
    <cellStyle name="Titolo 4" xfId="45" builtinId="19" customBuiltin="1"/>
    <cellStyle name="Totale" xfId="46" builtinId="25" customBuiltin="1"/>
    <cellStyle name="Valore non valido" xfId="47" builtinId="27" customBuiltin="1"/>
    <cellStyle name="Valore valido" xfId="48" builtinId="26" customBuiltin="1"/>
  </cellStyles>
  <dxfs count="39">
    <dxf>
      <fill>
        <patternFill patternType="solid">
          <fgColor indexed="31"/>
          <bgColor indexed="22"/>
        </patternFill>
      </fill>
    </dxf>
    <dxf>
      <fill>
        <patternFill patternType="solid">
          <fgColor indexed="21"/>
          <bgColor indexed="17"/>
        </patternFill>
      </fill>
    </dxf>
    <dxf>
      <fill>
        <patternFill patternType="solid">
          <fgColor indexed="37"/>
          <bgColor indexed="16"/>
        </patternFill>
      </fill>
    </dxf>
    <dxf>
      <fill>
        <patternFill patternType="solid">
          <fgColor indexed="51"/>
          <bgColor indexed="5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21"/>
          <bgColor indexed="17"/>
        </patternFill>
      </fill>
    </dxf>
    <dxf>
      <fill>
        <patternFill patternType="solid">
          <fgColor indexed="37"/>
          <bgColor indexed="16"/>
        </patternFill>
      </fill>
    </dxf>
    <dxf>
      <fill>
        <patternFill patternType="solid">
          <fgColor indexed="51"/>
          <bgColor indexed="52"/>
        </patternFill>
      </fill>
    </dxf>
    <dxf>
      <fill>
        <patternFill patternType="solid">
          <fgColor indexed="37"/>
          <bgColor indexed="16"/>
        </patternFill>
      </fill>
    </dxf>
    <dxf>
      <fill>
        <patternFill patternType="solid">
          <fgColor indexed="51"/>
          <bgColor indexed="52"/>
        </patternFill>
      </fill>
    </dxf>
    <dxf>
      <fill>
        <patternFill patternType="solid">
          <fgColor indexed="21"/>
          <bgColor indexed="17"/>
        </patternFill>
      </fill>
    </dxf>
    <dxf>
      <fill>
        <patternFill patternType="solid">
          <fgColor indexed="21"/>
          <bgColor indexed="17"/>
        </patternFill>
      </fill>
    </dxf>
    <dxf>
      <fill>
        <patternFill patternType="solid">
          <fgColor indexed="37"/>
          <bgColor indexed="16"/>
        </patternFill>
      </fill>
    </dxf>
    <dxf>
      <fill>
        <patternFill patternType="solid">
          <fgColor indexed="51"/>
          <bgColor indexed="52"/>
        </patternFill>
      </fill>
    </dxf>
    <dxf>
      <fill>
        <patternFill patternType="solid">
          <fgColor indexed="37"/>
          <bgColor indexed="16"/>
        </patternFill>
      </fill>
    </dxf>
    <dxf>
      <fill>
        <patternFill patternType="solid">
          <fgColor indexed="51"/>
          <bgColor indexed="52"/>
        </patternFill>
      </fill>
    </dxf>
    <dxf>
      <fill>
        <patternFill patternType="solid">
          <fgColor indexed="21"/>
          <bgColor indexed="17"/>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7"/>
          <bgColor indexed="16"/>
        </patternFill>
      </fill>
    </dxf>
    <dxf>
      <fill>
        <patternFill patternType="solid">
          <fgColor indexed="51"/>
          <bgColor indexed="52"/>
        </patternFill>
      </fill>
    </dxf>
    <dxf>
      <fill>
        <patternFill patternType="solid">
          <fgColor indexed="21"/>
          <bgColor indexed="17"/>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21"/>
          <bgColor indexed="17"/>
        </patternFill>
      </fill>
    </dxf>
    <dxf>
      <fill>
        <patternFill patternType="solid">
          <fgColor indexed="37"/>
          <bgColor indexed="16"/>
        </patternFill>
      </fill>
    </dxf>
    <dxf>
      <fill>
        <patternFill patternType="solid">
          <fgColor indexed="51"/>
          <bgColor indexed="5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48526355083472E-2"/>
          <c:y val="9.6777205931714252E-2"/>
          <c:w val="0.7457885575806481"/>
          <c:h val="0.53457885181327869"/>
        </c:manualLayout>
      </c:layout>
      <c:barChart>
        <c:barDir val="col"/>
        <c:grouping val="clustered"/>
        <c:varyColors val="0"/>
        <c:ser>
          <c:idx val="0"/>
          <c:order val="0"/>
          <c:spPr>
            <a:solidFill>
              <a:srgbClr val="339966"/>
            </a:solidFill>
            <a:ln w="25400">
              <a:noFill/>
            </a:ln>
          </c:spPr>
          <c:invertIfNegative val="0"/>
          <c:cat>
            <c:strRef>
              <c:f>PROGETTO!$A$42:$C$46</c:f>
              <c:strCache>
                <c:ptCount val="5"/>
                <c:pt idx="0">
                  <c:v>1. Qualità del sito</c:v>
                </c:pt>
                <c:pt idx="1">
                  <c:v>2. Consumo di risorse</c:v>
                </c:pt>
                <c:pt idx="2">
                  <c:v>3. Carichi Ambientali </c:v>
                </c:pt>
                <c:pt idx="3">
                  <c:v>4. Qualità ambientale indoor</c:v>
                </c:pt>
                <c:pt idx="4">
                  <c:v>5. Qualità del servizio</c:v>
                </c:pt>
              </c:strCache>
            </c:strRef>
          </c:cat>
          <c:val>
            <c:numRef>
              <c:f>PROGETTO!$E$42:$E$46</c:f>
              <c:numCache>
                <c:formatCode>0.00</c:formatCode>
                <c:ptCount val="5"/>
                <c:pt idx="0">
                  <c:v>-1</c:v>
                </c:pt>
                <c:pt idx="1">
                  <c:v>-1</c:v>
                </c:pt>
                <c:pt idx="2">
                  <c:v>-1</c:v>
                </c:pt>
                <c:pt idx="3">
                  <c:v>-1</c:v>
                </c:pt>
                <c:pt idx="4">
                  <c:v>-1</c:v>
                </c:pt>
              </c:numCache>
            </c:numRef>
          </c:val>
          <c:extLst>
            <c:ext xmlns:c16="http://schemas.microsoft.com/office/drawing/2014/chart" uri="{C3380CC4-5D6E-409C-BE32-E72D297353CC}">
              <c16:uniqueId val="{00000000-82BF-491F-A509-5FADD2E9C9F5}"/>
            </c:ext>
          </c:extLst>
        </c:ser>
        <c:dLbls>
          <c:showLegendKey val="0"/>
          <c:showVal val="0"/>
          <c:showCatName val="0"/>
          <c:showSerName val="0"/>
          <c:showPercent val="0"/>
          <c:showBubbleSize val="0"/>
        </c:dLbls>
        <c:gapWidth val="100"/>
        <c:overlap val="100"/>
        <c:axId val="1469155711"/>
        <c:axId val="1"/>
      </c:barChart>
      <c:catAx>
        <c:axId val="1469155711"/>
        <c:scaling>
          <c:orientation val="minMax"/>
        </c:scaling>
        <c:delete val="0"/>
        <c:axPos val="b"/>
        <c:numFmt formatCode="General" sourceLinked="1"/>
        <c:majorTickMark val="out"/>
        <c:minorTickMark val="out"/>
        <c:tickLblPos val="low"/>
        <c:spPr>
          <a:ln w="3175">
            <a:solidFill>
              <a:srgbClr val="000000"/>
            </a:solidFill>
            <a:prstDash val="solid"/>
          </a:ln>
        </c:spPr>
        <c:txPr>
          <a:bodyPr rot="-5400000" vert="horz"/>
          <a:lstStyle/>
          <a:p>
            <a:pPr>
              <a:defRPr sz="750" b="0" i="0" u="none" strike="noStrike" baseline="0">
                <a:solidFill>
                  <a:srgbClr val="000000"/>
                </a:solidFill>
                <a:latin typeface="Arial"/>
                <a:ea typeface="Arial"/>
                <a:cs typeface="Arial"/>
              </a:defRPr>
            </a:pPr>
            <a:endParaRPr lang="it-IT"/>
          </a:p>
        </c:txPr>
        <c:crossAx val="1"/>
        <c:crossesAt val="0"/>
        <c:auto val="0"/>
        <c:lblAlgn val="ctr"/>
        <c:lblOffset val="100"/>
        <c:tickLblSkip val="1"/>
        <c:tickMarkSkip val="1"/>
        <c:noMultiLvlLbl val="0"/>
      </c:catAx>
      <c:valAx>
        <c:axId val="1"/>
        <c:scaling>
          <c:orientation val="minMax"/>
          <c:max val="5.5"/>
          <c:min val="-1"/>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1469155711"/>
        <c:crossesAt val="1"/>
        <c:crossBetween val="between"/>
      </c:valAx>
      <c:spPr>
        <a:noFill/>
        <a:ln w="25400">
          <a:noFill/>
        </a:ln>
      </c:spPr>
    </c:plotArea>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it-IT"/>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9525</xdr:colOff>
      <xdr:row>40</xdr:row>
      <xdr:rowOff>19050</xdr:rowOff>
    </xdr:from>
    <xdr:to>
      <xdr:col>8</xdr:col>
      <xdr:colOff>838200</xdr:colOff>
      <xdr:row>48</xdr:row>
      <xdr:rowOff>152400</xdr:rowOff>
    </xdr:to>
    <xdr:graphicFrame macro="">
      <xdr:nvGraphicFramePr>
        <xdr:cNvPr id="1025" name="Grafico 1">
          <a:extLst>
            <a:ext uri="{FF2B5EF4-FFF2-40B4-BE49-F238E27FC236}">
              <a16:creationId xmlns:a16="http://schemas.microsoft.com/office/drawing/2014/main" id="{76871512-4C81-4970-AF19-70E5CC8D0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590550</xdr:colOff>
      <xdr:row>0</xdr:row>
      <xdr:rowOff>114300</xdr:rowOff>
    </xdr:from>
    <xdr:to>
      <xdr:col>8</xdr:col>
      <xdr:colOff>228600</xdr:colOff>
      <xdr:row>0</xdr:row>
      <xdr:rowOff>419100</xdr:rowOff>
    </xdr:to>
    <xdr:pic>
      <xdr:nvPicPr>
        <xdr:cNvPr id="1026" name="Picture 52">
          <a:extLst>
            <a:ext uri="{FF2B5EF4-FFF2-40B4-BE49-F238E27FC236}">
              <a16:creationId xmlns:a16="http://schemas.microsoft.com/office/drawing/2014/main" id="{B19B07CB-2622-4160-8380-9E77BCEAD3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43400" y="114300"/>
          <a:ext cx="1333500" cy="3048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57150</xdr:colOff>
      <xdr:row>0</xdr:row>
      <xdr:rowOff>114300</xdr:rowOff>
    </xdr:from>
    <xdr:to>
      <xdr:col>3</xdr:col>
      <xdr:colOff>247650</xdr:colOff>
      <xdr:row>0</xdr:row>
      <xdr:rowOff>438150</xdr:rowOff>
    </xdr:to>
    <xdr:pic>
      <xdr:nvPicPr>
        <xdr:cNvPr id="1027" name="Picture 115">
          <a:extLst>
            <a:ext uri="{FF2B5EF4-FFF2-40B4-BE49-F238E27FC236}">
              <a16:creationId xmlns:a16="http://schemas.microsoft.com/office/drawing/2014/main" id="{1B3E997E-65FF-4EEF-BC2A-FC598F045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14300"/>
          <a:ext cx="1933575" cy="3238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2</xdr:row>
      <xdr:rowOff>180975</xdr:rowOff>
    </xdr:from>
    <xdr:to>
      <xdr:col>4</xdr:col>
      <xdr:colOff>238125</xdr:colOff>
      <xdr:row>3</xdr:row>
      <xdr:rowOff>161925</xdr:rowOff>
    </xdr:to>
    <xdr:pic>
      <xdr:nvPicPr>
        <xdr:cNvPr id="2049" name="Picture 5">
          <a:extLst>
            <a:ext uri="{FF2B5EF4-FFF2-40B4-BE49-F238E27FC236}">
              <a16:creationId xmlns:a16="http://schemas.microsoft.com/office/drawing/2014/main" id="{CBDFBB51-1FF6-4885-A832-0DB33B3FF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81025"/>
          <a:ext cx="304800" cy="180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xdr:colOff>
      <xdr:row>8</xdr:row>
      <xdr:rowOff>0</xdr:rowOff>
    </xdr:from>
    <xdr:to>
      <xdr:col>8</xdr:col>
      <xdr:colOff>361950</xdr:colOff>
      <xdr:row>8</xdr:row>
      <xdr:rowOff>180975</xdr:rowOff>
    </xdr:to>
    <xdr:pic>
      <xdr:nvPicPr>
        <xdr:cNvPr id="3073" name="Picture 23">
          <a:extLst>
            <a:ext uri="{FF2B5EF4-FFF2-40B4-BE49-F238E27FC236}">
              <a16:creationId xmlns:a16="http://schemas.microsoft.com/office/drawing/2014/main" id="{65226484-5790-43C9-AA13-2177BDF51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295400"/>
          <a:ext cx="762000" cy="180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xdr:colOff>
      <xdr:row>3</xdr:row>
      <xdr:rowOff>180975</xdr:rowOff>
    </xdr:from>
    <xdr:to>
      <xdr:col>6</xdr:col>
      <xdr:colOff>333375</xdr:colOff>
      <xdr:row>4</xdr:row>
      <xdr:rowOff>180975</xdr:rowOff>
    </xdr:to>
    <xdr:pic>
      <xdr:nvPicPr>
        <xdr:cNvPr id="4097" name="Picture 7">
          <a:extLst>
            <a:ext uri="{FF2B5EF4-FFF2-40B4-BE49-F238E27FC236}">
              <a16:creationId xmlns:a16="http://schemas.microsoft.com/office/drawing/2014/main" id="{1D27C299-F1A6-4D8D-B2E2-245EEE184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695325"/>
          <a:ext cx="819150" cy="190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tabSelected="1" topLeftCell="A41" zoomScaleSheetLayoutView="100" workbookViewId="0">
      <selection activeCell="E16" sqref="E16:I16"/>
    </sheetView>
  </sheetViews>
  <sheetFormatPr defaultColWidth="0" defaultRowHeight="12.75" zeroHeight="1" x14ac:dyDescent="0.2"/>
  <cols>
    <col min="1" max="5" width="8.7109375" style="1" customWidth="1"/>
    <col min="6" max="9" width="12.7109375" style="1" customWidth="1"/>
    <col min="10" max="10" width="1.7109375" style="1" customWidth="1"/>
    <col min="11" max="16384" width="0" style="1" hidden="1"/>
  </cols>
  <sheetData>
    <row r="1" spans="1:14" s="3" customFormat="1" ht="42.75" customHeight="1" x14ac:dyDescent="0.2">
      <c r="A1" s="398"/>
      <c r="B1" s="398"/>
      <c r="C1" s="398"/>
      <c r="D1" s="398"/>
      <c r="E1" s="398"/>
      <c r="F1" s="398"/>
      <c r="G1" s="398"/>
      <c r="H1" s="398"/>
      <c r="I1" s="398"/>
      <c r="J1" s="2"/>
    </row>
    <row r="2" spans="1:14" s="3" customFormat="1" ht="14.1" customHeight="1" x14ac:dyDescent="0.2">
      <c r="A2" s="4"/>
      <c r="B2" s="4"/>
      <c r="C2" s="4"/>
      <c r="D2" s="4"/>
      <c r="E2" s="4"/>
      <c r="F2" s="4"/>
      <c r="G2" s="4"/>
      <c r="H2" s="4"/>
      <c r="I2" s="4" t="s">
        <v>0</v>
      </c>
      <c r="J2" s="2"/>
    </row>
    <row r="3" spans="1:14" s="3" customFormat="1" ht="15.75" customHeight="1" x14ac:dyDescent="0.2">
      <c r="A3" s="399" t="s">
        <v>1</v>
      </c>
      <c r="B3" s="399"/>
      <c r="C3" s="399"/>
      <c r="D3" s="399"/>
      <c r="E3" s="399"/>
      <c r="F3" s="399"/>
      <c r="G3" s="399"/>
      <c r="H3" s="399"/>
      <c r="I3" s="399"/>
      <c r="J3" s="2"/>
    </row>
    <row r="4" spans="1:14" s="3" customFormat="1" ht="12.75" customHeight="1" x14ac:dyDescent="0.25">
      <c r="A4" s="5"/>
      <c r="B4" s="5"/>
      <c r="C4" s="5"/>
      <c r="D4" s="6"/>
      <c r="E4" s="6"/>
      <c r="F4" s="6"/>
      <c r="G4" s="6"/>
      <c r="H4" s="6"/>
      <c r="I4" s="7"/>
      <c r="J4" s="2"/>
    </row>
    <row r="5" spans="1:14" s="3" customFormat="1" ht="15.75" customHeight="1" x14ac:dyDescent="0.2">
      <c r="A5" s="400" t="s">
        <v>2</v>
      </c>
      <c r="B5" s="400"/>
      <c r="C5" s="400"/>
      <c r="D5" s="400"/>
      <c r="E5" s="400"/>
      <c r="F5" s="400"/>
      <c r="G5" s="400"/>
      <c r="H5" s="400"/>
      <c r="I5" s="400"/>
      <c r="J5" s="2"/>
    </row>
    <row r="6" spans="1:14" s="3" customFormat="1" ht="15.75" customHeight="1" x14ac:dyDescent="0.2">
      <c r="A6" s="401" t="s">
        <v>3</v>
      </c>
      <c r="B6" s="401"/>
      <c r="C6" s="401"/>
      <c r="D6" s="401"/>
      <c r="E6" s="401"/>
      <c r="F6" s="401"/>
      <c r="G6" s="401"/>
      <c r="H6" s="401"/>
      <c r="I6" s="401"/>
      <c r="J6" s="2"/>
      <c r="M6" s="8"/>
    </row>
    <row r="7" spans="1:14" s="3" customFormat="1" ht="14.1" customHeight="1" x14ac:dyDescent="0.25">
      <c r="A7" s="5"/>
      <c r="B7" s="5"/>
      <c r="C7" s="5"/>
      <c r="D7" s="6"/>
      <c r="E7" s="6"/>
      <c r="F7" s="6"/>
      <c r="G7" s="6"/>
      <c r="H7" s="6"/>
      <c r="I7" s="7"/>
      <c r="J7" s="2"/>
    </row>
    <row r="8" spans="1:14" s="3" customFormat="1" ht="15.75" customHeight="1" x14ac:dyDescent="0.2">
      <c r="A8" s="402" t="s">
        <v>4</v>
      </c>
      <c r="B8" s="402"/>
      <c r="C8" s="402"/>
      <c r="D8" s="402"/>
      <c r="E8" s="402"/>
      <c r="F8" s="402"/>
      <c r="G8" s="402"/>
      <c r="H8" s="402"/>
      <c r="I8" s="402"/>
      <c r="J8" s="2"/>
    </row>
    <row r="9" spans="1:14" s="3" customFormat="1" ht="14.1" customHeight="1" x14ac:dyDescent="0.25">
      <c r="A9" s="5"/>
      <c r="B9" s="5"/>
      <c r="C9" s="5"/>
      <c r="D9" s="6"/>
      <c r="E9" s="6"/>
      <c r="F9" s="6"/>
      <c r="G9" s="6"/>
      <c r="H9" s="6"/>
      <c r="I9" s="7"/>
      <c r="J9" s="2"/>
    </row>
    <row r="10" spans="1:14" s="3" customFormat="1" ht="15.6" customHeight="1" x14ac:dyDescent="0.2">
      <c r="A10" s="403" t="s">
        <v>5</v>
      </c>
      <c r="B10" s="403"/>
      <c r="C10" s="403"/>
      <c r="D10" s="403"/>
      <c r="E10" s="403"/>
      <c r="F10" s="403"/>
      <c r="G10" s="403"/>
      <c r="H10" s="403"/>
      <c r="I10" s="403"/>
      <c r="J10" s="9"/>
      <c r="L10" s="10"/>
    </row>
    <row r="11" spans="1:14" s="3" customFormat="1" ht="5.65" customHeight="1" x14ac:dyDescent="0.25">
      <c r="A11" s="11"/>
      <c r="B11" s="11"/>
      <c r="C11" s="11"/>
      <c r="D11" s="12"/>
      <c r="E11" s="12"/>
      <c r="F11" s="12"/>
      <c r="G11" s="12"/>
      <c r="H11" s="12"/>
      <c r="I11" s="7"/>
      <c r="J11" s="9"/>
    </row>
    <row r="12" spans="1:14" s="3" customFormat="1" x14ac:dyDescent="0.2">
      <c r="A12" s="404" t="s">
        <v>6</v>
      </c>
      <c r="B12" s="404"/>
      <c r="C12" s="404" t="s">
        <v>7</v>
      </c>
      <c r="D12" s="404"/>
      <c r="E12" s="13"/>
      <c r="F12" s="13"/>
      <c r="G12" s="404" t="s">
        <v>8</v>
      </c>
      <c r="H12" s="404"/>
      <c r="I12" s="14" t="s">
        <v>9</v>
      </c>
      <c r="J12" s="2"/>
    </row>
    <row r="13" spans="1:14" s="3" customFormat="1" x14ac:dyDescent="0.2">
      <c r="A13" s="405"/>
      <c r="B13" s="405"/>
      <c r="C13" s="405" t="s">
        <v>10</v>
      </c>
      <c r="D13" s="405"/>
      <c r="E13" s="13"/>
      <c r="F13" s="13"/>
      <c r="G13" s="406"/>
      <c r="H13" s="406"/>
      <c r="I13" s="16"/>
      <c r="J13" s="2"/>
    </row>
    <row r="14" spans="1:14" s="3" customFormat="1" x14ac:dyDescent="0.2">
      <c r="A14" s="404" t="s">
        <v>11</v>
      </c>
      <c r="B14" s="404"/>
      <c r="C14" s="405"/>
      <c r="D14" s="405"/>
      <c r="E14" s="17"/>
      <c r="F14" s="18"/>
      <c r="G14" s="407" t="s">
        <v>12</v>
      </c>
      <c r="H14" s="407"/>
      <c r="I14" s="16"/>
      <c r="J14" s="2"/>
    </row>
    <row r="15" spans="1:14" s="19" customFormat="1" ht="12.75" customHeight="1" x14ac:dyDescent="0.2">
      <c r="A15" s="408" t="s">
        <v>13</v>
      </c>
      <c r="B15" s="408"/>
      <c r="C15" s="409" t="s">
        <v>14</v>
      </c>
      <c r="D15" s="409"/>
      <c r="E15" s="410" t="s">
        <v>15</v>
      </c>
      <c r="F15" s="410"/>
      <c r="G15" s="410"/>
      <c r="H15" s="410"/>
      <c r="I15" s="410"/>
      <c r="J15" s="3"/>
      <c r="K15" s="3"/>
      <c r="L15" s="3"/>
      <c r="M15" s="3"/>
      <c r="N15" s="3"/>
    </row>
    <row r="16" spans="1:14" s="19" customFormat="1" ht="12.75" customHeight="1" x14ac:dyDescent="0.2">
      <c r="A16" s="408"/>
      <c r="B16" s="408"/>
      <c r="C16" s="409" t="s">
        <v>16</v>
      </c>
      <c r="D16" s="409"/>
      <c r="E16" s="411" t="s">
        <v>15</v>
      </c>
      <c r="F16" s="411"/>
      <c r="G16" s="411"/>
      <c r="H16" s="411"/>
      <c r="I16" s="411"/>
      <c r="J16" s="20"/>
      <c r="L16" s="21"/>
    </row>
    <row r="17" spans="1:12" s="19" customFormat="1" ht="12.75" customHeight="1" x14ac:dyDescent="0.2">
      <c r="A17" s="408"/>
      <c r="B17" s="408"/>
      <c r="C17" s="409" t="s">
        <v>17</v>
      </c>
      <c r="D17" s="409"/>
      <c r="E17" s="411"/>
      <c r="F17" s="411"/>
      <c r="G17" s="411"/>
      <c r="H17" s="411"/>
      <c r="I17" s="411"/>
      <c r="J17" s="20"/>
      <c r="L17" s="21"/>
    </row>
    <row r="18" spans="1:12" s="19" customFormat="1" ht="12.75" customHeight="1" x14ac:dyDescent="0.2">
      <c r="A18" s="408" t="s">
        <v>18</v>
      </c>
      <c r="B18" s="408"/>
      <c r="C18" s="409" t="s">
        <v>19</v>
      </c>
      <c r="D18" s="409"/>
      <c r="E18" s="411" t="s">
        <v>15</v>
      </c>
      <c r="F18" s="411"/>
      <c r="G18" s="411"/>
      <c r="H18" s="411"/>
      <c r="I18" s="411"/>
      <c r="J18" s="20"/>
      <c r="L18" s="21"/>
    </row>
    <row r="19" spans="1:12" s="19" customFormat="1" ht="12.75" customHeight="1" x14ac:dyDescent="0.2">
      <c r="A19" s="408"/>
      <c r="B19" s="408"/>
      <c r="C19" s="409" t="s">
        <v>20</v>
      </c>
      <c r="D19" s="409"/>
      <c r="E19" s="411" t="s">
        <v>15</v>
      </c>
      <c r="F19" s="411"/>
      <c r="G19" s="411"/>
      <c r="H19" s="411"/>
      <c r="I19" s="411"/>
      <c r="J19" s="20"/>
      <c r="L19" s="21"/>
    </row>
    <row r="20" spans="1:12" s="19" customFormat="1" ht="12.75" customHeight="1" x14ac:dyDescent="0.2">
      <c r="A20" s="412" t="s">
        <v>21</v>
      </c>
      <c r="B20" s="412"/>
      <c r="C20" s="409" t="s">
        <v>19</v>
      </c>
      <c r="D20" s="409"/>
      <c r="E20" s="411" t="s">
        <v>15</v>
      </c>
      <c r="F20" s="411"/>
      <c r="G20" s="411"/>
      <c r="H20" s="411"/>
      <c r="I20" s="411"/>
      <c r="J20" s="20"/>
      <c r="L20" s="21"/>
    </row>
    <row r="21" spans="1:12" s="19" customFormat="1" ht="12.75" customHeight="1" x14ac:dyDescent="0.2">
      <c r="A21" s="412"/>
      <c r="B21" s="412"/>
      <c r="C21" s="409" t="s">
        <v>20</v>
      </c>
      <c r="D21" s="409"/>
      <c r="E21" s="411" t="s">
        <v>15</v>
      </c>
      <c r="F21" s="411"/>
      <c r="G21" s="411"/>
      <c r="H21" s="411"/>
      <c r="I21" s="411"/>
      <c r="J21" s="20"/>
      <c r="L21" s="21"/>
    </row>
    <row r="22" spans="1:12" s="19" customFormat="1" ht="12.75" customHeight="1" x14ac:dyDescent="0.2">
      <c r="A22" s="412"/>
      <c r="B22" s="412"/>
      <c r="C22" s="409" t="s">
        <v>22</v>
      </c>
      <c r="D22" s="409"/>
      <c r="E22" s="411" t="s">
        <v>15</v>
      </c>
      <c r="F22" s="411"/>
      <c r="G22" s="411"/>
      <c r="H22" s="22" t="s">
        <v>23</v>
      </c>
      <c r="I22" s="23" t="s">
        <v>15</v>
      </c>
      <c r="J22" s="20"/>
      <c r="L22" s="21"/>
    </row>
    <row r="23" spans="1:12" s="19" customFormat="1" ht="12.75" customHeight="1" x14ac:dyDescent="0.2">
      <c r="A23" s="413" t="s">
        <v>24</v>
      </c>
      <c r="B23" s="413"/>
      <c r="C23" s="412" t="s">
        <v>19</v>
      </c>
      <c r="D23" s="412"/>
      <c r="E23" s="411" t="s">
        <v>15</v>
      </c>
      <c r="F23" s="411"/>
      <c r="G23" s="411"/>
      <c r="H23" s="411"/>
      <c r="I23" s="411"/>
      <c r="J23" s="20"/>
      <c r="L23" s="21"/>
    </row>
    <row r="24" spans="1:12" s="19" customFormat="1" ht="12.75" customHeight="1" x14ac:dyDescent="0.2">
      <c r="A24" s="413"/>
      <c r="B24" s="413"/>
      <c r="C24" s="409" t="s">
        <v>20</v>
      </c>
      <c r="D24" s="409"/>
      <c r="E24" s="411" t="s">
        <v>15</v>
      </c>
      <c r="F24" s="411"/>
      <c r="G24" s="411"/>
      <c r="H24" s="411"/>
      <c r="I24" s="411"/>
      <c r="J24" s="20"/>
      <c r="L24" s="21"/>
    </row>
    <row r="25" spans="1:12" s="19" customFormat="1" ht="12.75" customHeight="1" x14ac:dyDescent="0.2">
      <c r="A25" s="413"/>
      <c r="B25" s="413"/>
      <c r="C25" s="409" t="s">
        <v>22</v>
      </c>
      <c r="D25" s="409"/>
      <c r="E25" s="411" t="s">
        <v>15</v>
      </c>
      <c r="F25" s="411"/>
      <c r="G25" s="411"/>
      <c r="H25" s="22" t="s">
        <v>23</v>
      </c>
      <c r="I25" s="23" t="s">
        <v>15</v>
      </c>
      <c r="J25" s="20"/>
      <c r="L25" s="21"/>
    </row>
    <row r="26" spans="1:12" s="19" customFormat="1" ht="24" customHeight="1" x14ac:dyDescent="0.2">
      <c r="A26" s="412" t="s">
        <v>25</v>
      </c>
      <c r="B26" s="412"/>
      <c r="C26" s="412" t="s">
        <v>26</v>
      </c>
      <c r="D26" s="412"/>
      <c r="E26" s="411" t="s">
        <v>15</v>
      </c>
      <c r="F26" s="411"/>
      <c r="G26" s="411"/>
      <c r="H26" s="411"/>
      <c r="I26" s="411"/>
      <c r="J26" s="20"/>
      <c r="L26" s="21"/>
    </row>
    <row r="27" spans="1:12" s="19" customFormat="1" ht="12.75" customHeight="1" x14ac:dyDescent="0.2">
      <c r="A27" s="412"/>
      <c r="B27" s="412"/>
      <c r="C27" s="409" t="s">
        <v>20</v>
      </c>
      <c r="D27" s="409"/>
      <c r="E27" s="411" t="s">
        <v>15</v>
      </c>
      <c r="F27" s="411"/>
      <c r="G27" s="411"/>
      <c r="H27" s="411"/>
      <c r="I27" s="411"/>
      <c r="J27" s="20"/>
      <c r="L27" s="21"/>
    </row>
    <row r="28" spans="1:12" s="3" customFormat="1" ht="15.6" customHeight="1" x14ac:dyDescent="0.2">
      <c r="A28" s="12"/>
      <c r="B28" s="12"/>
      <c r="C28" s="12"/>
      <c r="D28" s="12"/>
      <c r="E28" s="12"/>
      <c r="F28" s="24"/>
      <c r="G28" s="12"/>
      <c r="H28" s="12"/>
      <c r="I28" s="12"/>
      <c r="J28" s="9"/>
      <c r="L28" s="10"/>
    </row>
    <row r="29" spans="1:12" s="3" customFormat="1" ht="15.6" customHeight="1" x14ac:dyDescent="0.2">
      <c r="A29" s="403" t="s">
        <v>27</v>
      </c>
      <c r="B29" s="403"/>
      <c r="C29" s="403"/>
      <c r="D29" s="403"/>
      <c r="E29" s="403"/>
      <c r="F29" s="403"/>
      <c r="G29" s="403"/>
      <c r="H29" s="403"/>
      <c r="I29" s="403"/>
      <c r="J29" s="9"/>
      <c r="L29" s="10"/>
    </row>
    <row r="30" spans="1:12" s="3" customFormat="1" ht="5.65" customHeight="1" x14ac:dyDescent="0.25">
      <c r="A30" s="11"/>
      <c r="B30" s="11"/>
      <c r="C30" s="11"/>
      <c r="D30" s="12"/>
      <c r="E30" s="12"/>
      <c r="F30" s="12"/>
      <c r="G30" s="12"/>
      <c r="H30" s="12"/>
      <c r="I30" s="7"/>
      <c r="J30" s="9"/>
    </row>
    <row r="31" spans="1:12" s="3" customFormat="1" ht="12.75" customHeight="1" x14ac:dyDescent="0.2">
      <c r="A31" s="414" t="s">
        <v>28</v>
      </c>
      <c r="B31" s="414"/>
      <c r="C31" s="414"/>
      <c r="D31" s="414"/>
      <c r="E31" s="405"/>
      <c r="F31" s="405"/>
      <c r="G31" s="405"/>
      <c r="H31" s="405"/>
      <c r="I31" s="405"/>
      <c r="J31" s="9"/>
    </row>
    <row r="32" spans="1:12" s="3" customFormat="1" ht="12.75" customHeight="1" x14ac:dyDescent="0.2">
      <c r="A32" s="414" t="s">
        <v>29</v>
      </c>
      <c r="B32" s="414"/>
      <c r="C32" s="414"/>
      <c r="D32" s="414"/>
      <c r="E32" s="405"/>
      <c r="F32" s="405"/>
      <c r="G32" s="405"/>
      <c r="H32" s="405"/>
      <c r="I32" s="405"/>
      <c r="J32" s="9"/>
    </row>
    <row r="33" spans="1:12" s="3" customFormat="1" ht="12.75" customHeight="1" x14ac:dyDescent="0.2">
      <c r="A33" s="412" t="s">
        <v>30</v>
      </c>
      <c r="B33" s="412"/>
      <c r="C33" s="412"/>
      <c r="D33" s="412"/>
      <c r="E33" s="405"/>
      <c r="F33" s="405"/>
      <c r="G33" s="405"/>
      <c r="H33" s="405"/>
      <c r="I33" s="405"/>
      <c r="J33" s="9"/>
    </row>
    <row r="34" spans="1:12" s="3" customFormat="1" ht="12.75" customHeight="1" x14ac:dyDescent="0.2">
      <c r="A34" s="412" t="s">
        <v>31</v>
      </c>
      <c r="B34" s="412"/>
      <c r="C34" s="412"/>
      <c r="D34" s="412"/>
      <c r="E34" s="405" t="s">
        <v>15</v>
      </c>
      <c r="F34" s="405"/>
      <c r="G34" s="405"/>
      <c r="H34" s="405"/>
      <c r="I34" s="405"/>
      <c r="J34" s="9"/>
    </row>
    <row r="35" spans="1:12" s="3" customFormat="1" ht="12.75" customHeight="1" x14ac:dyDescent="0.2">
      <c r="A35" s="412" t="s">
        <v>32</v>
      </c>
      <c r="B35" s="412"/>
      <c r="C35" s="412"/>
      <c r="D35" s="412"/>
      <c r="E35" s="25" t="s">
        <v>33</v>
      </c>
      <c r="F35" s="405" t="s">
        <v>15</v>
      </c>
      <c r="G35" s="405"/>
      <c r="H35" s="25" t="s">
        <v>34</v>
      </c>
      <c r="I35" s="15" t="s">
        <v>15</v>
      </c>
      <c r="J35" s="9"/>
    </row>
    <row r="36" spans="1:12" s="3" customFormat="1" ht="15.6" customHeight="1" x14ac:dyDescent="0.25">
      <c r="A36" s="5"/>
      <c r="B36" s="5"/>
      <c r="C36" s="5"/>
      <c r="D36" s="6"/>
      <c r="E36" s="6"/>
      <c r="F36" s="6"/>
      <c r="G36" s="6"/>
      <c r="H36" s="6"/>
      <c r="I36" s="7"/>
      <c r="J36" s="2"/>
    </row>
    <row r="37" spans="1:12" s="3" customFormat="1" ht="15.6" customHeight="1" x14ac:dyDescent="0.2">
      <c r="A37" s="403" t="s">
        <v>35</v>
      </c>
      <c r="B37" s="403"/>
      <c r="C37" s="403"/>
      <c r="D37" s="403"/>
      <c r="E37" s="403"/>
      <c r="F37" s="403"/>
      <c r="G37" s="403"/>
      <c r="H37" s="403"/>
      <c r="I37" s="403"/>
      <c r="J37" s="9"/>
    </row>
    <row r="38" spans="1:12" s="3" customFormat="1" ht="2.85" hidden="1" customHeight="1" x14ac:dyDescent="0.2">
      <c r="A38" s="26"/>
      <c r="B38" s="26"/>
      <c r="C38" s="26"/>
      <c r="D38" s="26"/>
      <c r="E38" s="26"/>
      <c r="F38" s="26"/>
      <c r="G38" s="26"/>
      <c r="H38" s="26"/>
      <c r="I38" s="26"/>
      <c r="J38" s="9"/>
    </row>
    <row r="39" spans="1:12" s="3" customFormat="1" ht="15.6" customHeight="1" x14ac:dyDescent="0.2">
      <c r="A39" s="415"/>
      <c r="B39" s="415"/>
      <c r="C39" s="415"/>
      <c r="D39" s="415"/>
      <c r="E39" s="415"/>
      <c r="F39" s="415"/>
      <c r="G39" s="415"/>
      <c r="H39" s="415"/>
      <c r="I39" s="415"/>
      <c r="J39" s="9"/>
    </row>
    <row r="40" spans="1:12" s="3" customFormat="1" ht="5.65" hidden="1" customHeight="1" x14ac:dyDescent="0.2">
      <c r="A40" s="27"/>
      <c r="B40" s="27"/>
      <c r="C40" s="27"/>
      <c r="D40" s="28"/>
      <c r="E40" s="28"/>
      <c r="F40" s="28"/>
      <c r="G40" s="28"/>
      <c r="H40" s="28"/>
      <c r="I40" s="28"/>
      <c r="J40" s="9"/>
    </row>
    <row r="41" spans="1:12" s="3" customFormat="1" ht="12.75" customHeight="1" x14ac:dyDescent="0.2">
      <c r="A41" s="416" t="s">
        <v>36</v>
      </c>
      <c r="B41" s="416"/>
      <c r="C41" s="416"/>
      <c r="D41" s="29" t="s">
        <v>37</v>
      </c>
      <c r="E41" s="30" t="s">
        <v>38</v>
      </c>
      <c r="F41" s="31"/>
      <c r="G41" s="32"/>
      <c r="H41" s="32"/>
      <c r="I41" s="33"/>
      <c r="J41" s="9"/>
    </row>
    <row r="42" spans="1:12" s="3" customFormat="1" ht="12.75" customHeight="1" x14ac:dyDescent="0.2">
      <c r="A42" s="417" t="str">
        <f>'ELENCO CRITERI'!A5</f>
        <v>1. Qualità del sito</v>
      </c>
      <c r="B42" s="417"/>
      <c r="C42" s="417"/>
      <c r="D42" s="34">
        <f>'PESATURA SISTEMA'!Q10</f>
        <v>0.05</v>
      </c>
      <c r="E42" s="35">
        <f>'REPORT PUNTEGGI'!M6</f>
        <v>-1</v>
      </c>
      <c r="F42" s="36"/>
      <c r="G42" s="4"/>
      <c r="H42" s="4"/>
      <c r="I42" s="37"/>
      <c r="J42" s="9"/>
    </row>
    <row r="43" spans="1:12" s="3" customFormat="1" ht="12.75" customHeight="1" x14ac:dyDescent="0.2">
      <c r="A43" s="417" t="str">
        <f>'ELENCO CRITERI'!A13</f>
        <v>2. Consumo di risorse</v>
      </c>
      <c r="B43" s="417"/>
      <c r="C43" s="417"/>
      <c r="D43" s="34">
        <f>'PESATURA SISTEMA'!Q13</f>
        <v>0.7</v>
      </c>
      <c r="E43" s="35">
        <f>'REPORT PUNTEGGI'!M9</f>
        <v>-1</v>
      </c>
      <c r="F43" s="36"/>
      <c r="G43" s="4"/>
      <c r="H43" s="4"/>
      <c r="I43" s="37"/>
      <c r="J43" s="9"/>
    </row>
    <row r="44" spans="1:12" s="3" customFormat="1" ht="12.75" customHeight="1" x14ac:dyDescent="0.2">
      <c r="A44" s="38" t="str">
        <f>'ELENCO CRITERI'!A84</f>
        <v xml:space="preserve">3. Carichi Ambientali </v>
      </c>
      <c r="B44" s="39"/>
      <c r="C44" s="40"/>
      <c r="D44" s="34">
        <f>'PESATURA SISTEMA'!Q27</f>
        <v>0.05</v>
      </c>
      <c r="E44" s="35">
        <f>'REPORT PUNTEGGI'!M23</f>
        <v>-1</v>
      </c>
      <c r="F44" s="36"/>
      <c r="G44" s="4"/>
      <c r="H44" s="4"/>
      <c r="I44" s="37"/>
      <c r="J44" s="9"/>
    </row>
    <row r="45" spans="1:12" s="3" customFormat="1" ht="12.75" customHeight="1" x14ac:dyDescent="0.2">
      <c r="A45" s="417" t="str">
        <f>'ELENCO CRITERI'!A92</f>
        <v>4. Qualità ambientale indoor</v>
      </c>
      <c r="B45" s="417"/>
      <c r="C45" s="417"/>
      <c r="D45" s="34">
        <f>'PESATURA SISTEMA'!Q30</f>
        <v>0.15</v>
      </c>
      <c r="E45" s="35">
        <f>'REPORT PUNTEGGI'!M26</f>
        <v>-1</v>
      </c>
      <c r="F45" s="36"/>
      <c r="G45" s="4"/>
      <c r="H45" s="4"/>
      <c r="I45" s="37"/>
      <c r="J45" s="9"/>
    </row>
    <row r="46" spans="1:12" s="3" customFormat="1" ht="12.75" customHeight="1" x14ac:dyDescent="0.2">
      <c r="A46" s="417" t="str">
        <f>'ELENCO CRITERI'!A114</f>
        <v>5. Qualità del servizio</v>
      </c>
      <c r="B46" s="417"/>
      <c r="C46" s="417"/>
      <c r="D46" s="34">
        <f>'PESATURA SISTEMA'!Q37</f>
        <v>0.05</v>
      </c>
      <c r="E46" s="35">
        <f>'REPORT PUNTEGGI'!M33</f>
        <v>-1</v>
      </c>
      <c r="F46" s="36"/>
      <c r="G46" s="4"/>
      <c r="H46" s="4"/>
      <c r="I46" s="37"/>
      <c r="J46" s="9"/>
    </row>
    <row r="47" spans="1:12" s="3" customFormat="1" ht="12.75" customHeight="1" x14ac:dyDescent="0.2">
      <c r="A47" s="41"/>
      <c r="B47" s="42"/>
      <c r="C47" s="42"/>
      <c r="D47" s="43"/>
      <c r="E47" s="44"/>
      <c r="F47" s="36"/>
      <c r="G47" s="4"/>
      <c r="H47" s="4"/>
      <c r="I47" s="37"/>
      <c r="J47" s="9"/>
    </row>
    <row r="48" spans="1:12" s="3" customFormat="1" ht="63" customHeight="1" x14ac:dyDescent="0.25">
      <c r="A48" s="45"/>
      <c r="B48" s="46"/>
      <c r="C48" s="46"/>
      <c r="D48" s="4"/>
      <c r="E48" s="4"/>
      <c r="F48" s="45"/>
      <c r="G48" s="4"/>
      <c r="H48" s="4"/>
      <c r="I48" s="37"/>
      <c r="J48" s="28"/>
      <c r="K48" s="47"/>
      <c r="L48" s="47"/>
    </row>
    <row r="49" spans="1:13" s="3" customFormat="1" ht="15.75" customHeight="1" x14ac:dyDescent="0.2">
      <c r="A49" s="418" t="s">
        <v>39</v>
      </c>
      <c r="B49" s="418"/>
      <c r="C49" s="418"/>
      <c r="D49" s="419">
        <f>'REPORT PUNTEGGI'!M5</f>
        <v>-1</v>
      </c>
      <c r="E49" s="419"/>
      <c r="F49" s="48"/>
      <c r="G49" s="49"/>
      <c r="H49" s="49"/>
      <c r="I49" s="50"/>
      <c r="J49" s="28"/>
      <c r="K49" s="47"/>
      <c r="L49" s="47"/>
    </row>
    <row r="50" spans="1:13" s="3" customFormat="1" ht="2.85" customHeight="1" x14ac:dyDescent="0.2">
      <c r="A50" s="26"/>
      <c r="B50" s="26"/>
      <c r="C50" s="26"/>
      <c r="D50" s="26"/>
      <c r="E50" s="26"/>
      <c r="F50" s="26"/>
      <c r="G50" s="26"/>
      <c r="H50" s="26"/>
      <c r="I50" s="26"/>
      <c r="J50" s="28"/>
      <c r="K50" s="47"/>
      <c r="L50" s="47"/>
    </row>
    <row r="51" spans="1:13" s="3" customFormat="1" ht="12.75" customHeight="1" x14ac:dyDescent="0.2">
      <c r="A51" s="26"/>
      <c r="B51" s="26"/>
      <c r="C51" s="26"/>
      <c r="D51" s="26"/>
      <c r="E51" s="26"/>
      <c r="F51" s="26"/>
      <c r="G51" s="26"/>
      <c r="H51" s="26"/>
      <c r="I51" s="26"/>
      <c r="J51" s="28"/>
      <c r="K51" s="47"/>
      <c r="L51" s="47"/>
    </row>
    <row r="52" spans="1:13" s="3" customFormat="1" ht="14.1" customHeight="1" x14ac:dyDescent="0.25">
      <c r="A52" s="420" t="s">
        <v>40</v>
      </c>
      <c r="B52" s="420"/>
      <c r="C52" s="420"/>
      <c r="D52" s="420"/>
      <c r="E52" s="420"/>
      <c r="F52" s="420"/>
      <c r="G52" s="420"/>
      <c r="H52" s="420"/>
      <c r="I52" s="420"/>
      <c r="J52" s="28"/>
    </row>
    <row r="53" spans="1:13" s="3" customFormat="1" ht="5.65" customHeight="1" x14ac:dyDescent="0.2">
      <c r="A53" s="26"/>
      <c r="B53" s="26"/>
      <c r="C53" s="26"/>
      <c r="D53" s="26"/>
      <c r="E53" s="26"/>
      <c r="F53" s="26"/>
      <c r="G53" s="26"/>
      <c r="H53" s="26"/>
      <c r="I53" s="26"/>
      <c r="J53" s="28"/>
    </row>
    <row r="54" spans="1:13" s="3" customFormat="1" ht="12.75" customHeight="1" x14ac:dyDescent="0.2">
      <c r="A54" s="421" t="s">
        <v>41</v>
      </c>
      <c r="B54" s="421"/>
      <c r="C54" s="421"/>
      <c r="D54" s="421"/>
      <c r="E54" s="421"/>
      <c r="F54" s="421"/>
      <c r="G54" s="421"/>
      <c r="H54" s="51" t="str">
        <f>IF('2.1.2'!W49="","",'2.1.2'!W49)</f>
        <v/>
      </c>
      <c r="I54" s="52" t="s">
        <v>42</v>
      </c>
      <c r="J54" s="28"/>
    </row>
    <row r="55" spans="1:13" s="3" customFormat="1" ht="12.75" customHeight="1" x14ac:dyDescent="0.2">
      <c r="A55" s="421" t="s">
        <v>43</v>
      </c>
      <c r="B55" s="421"/>
      <c r="C55" s="421"/>
      <c r="D55" s="421"/>
      <c r="E55" s="421"/>
      <c r="F55" s="421"/>
      <c r="G55" s="421"/>
      <c r="H55" s="53" t="str">
        <f>IF('2.1.4'!W49="","",'2.1.4'!W49)</f>
        <v/>
      </c>
      <c r="I55" s="52" t="s">
        <v>44</v>
      </c>
      <c r="J55" s="28"/>
    </row>
    <row r="56" spans="1:13" s="3" customFormat="1" ht="12.75" customHeight="1" x14ac:dyDescent="0.2">
      <c r="A56" s="54" t="s">
        <v>45</v>
      </c>
      <c r="B56" s="55"/>
      <c r="C56" s="55"/>
      <c r="D56" s="55"/>
      <c r="E56" s="55"/>
      <c r="F56" s="55"/>
      <c r="G56" s="56"/>
      <c r="H56" s="51" t="str">
        <f>IF('2.1.5'!W38="","",'2.1.5'!W38)</f>
        <v/>
      </c>
      <c r="I56" s="52" t="s">
        <v>46</v>
      </c>
      <c r="J56" s="28"/>
    </row>
    <row r="57" spans="1:13" s="3" customFormat="1" ht="12.75" customHeight="1" x14ac:dyDescent="0.2">
      <c r="A57" s="54" t="s">
        <v>47</v>
      </c>
      <c r="B57" s="55"/>
      <c r="C57" s="55"/>
      <c r="D57" s="55"/>
      <c r="E57" s="55"/>
      <c r="F57" s="55"/>
      <c r="G57" s="56"/>
      <c r="H57" s="51" t="str">
        <f>IF('2.1.6'!W49="","",'2.1.6'!W49)</f>
        <v/>
      </c>
      <c r="I57" s="52" t="s">
        <v>42</v>
      </c>
      <c r="J57" s="28"/>
    </row>
    <row r="58" spans="1:13" s="3" customFormat="1" ht="12.75" customHeight="1" x14ac:dyDescent="0.2">
      <c r="A58" s="421" t="s">
        <v>48</v>
      </c>
      <c r="B58" s="421"/>
      <c r="C58" s="421"/>
      <c r="D58" s="421"/>
      <c r="E58" s="421"/>
      <c r="F58" s="421"/>
      <c r="G58" s="421"/>
      <c r="H58" s="53" t="str">
        <f>IF('2.2.1'!W49="","",'2.2.1'!W49)</f>
        <v/>
      </c>
      <c r="I58" s="52" t="s">
        <v>44</v>
      </c>
      <c r="J58" s="28"/>
      <c r="K58" s="47"/>
      <c r="L58" s="47"/>
      <c r="M58" s="47"/>
    </row>
    <row r="59" spans="1:13" s="3" customFormat="1" ht="12.75" customHeight="1" x14ac:dyDescent="0.2">
      <c r="A59" s="421" t="s">
        <v>49</v>
      </c>
      <c r="B59" s="421"/>
      <c r="C59" s="421"/>
      <c r="D59" s="421"/>
      <c r="E59" s="421"/>
      <c r="F59" s="421"/>
      <c r="G59" s="421"/>
      <c r="H59" s="53" t="str">
        <f>IF('2.2.2'!W49="","",'2.2.2'!W49)</f>
        <v/>
      </c>
      <c r="I59" s="52" t="s">
        <v>44</v>
      </c>
      <c r="J59" s="28"/>
      <c r="K59" s="47"/>
      <c r="L59" s="47"/>
      <c r="M59" s="47"/>
    </row>
    <row r="60" spans="1:13" s="3" customFormat="1" ht="12.75" customHeight="1" x14ac:dyDescent="0.2">
      <c r="A60" s="421" t="s">
        <v>50</v>
      </c>
      <c r="B60" s="421"/>
      <c r="C60" s="421"/>
      <c r="D60" s="421"/>
      <c r="E60" s="421"/>
      <c r="F60" s="421"/>
      <c r="G60" s="421"/>
      <c r="H60" s="53" t="str">
        <f>IF('2.3.1'!W38="","",'2.3.1'!W38)</f>
        <v/>
      </c>
      <c r="I60" s="52" t="s">
        <v>51</v>
      </c>
      <c r="J60" s="28"/>
      <c r="K60" s="47"/>
      <c r="L60" s="47"/>
      <c r="M60" s="47"/>
    </row>
    <row r="61" spans="1:13" s="3" customFormat="1" ht="12.75" customHeight="1" x14ac:dyDescent="0.2">
      <c r="A61" s="421" t="s">
        <v>52</v>
      </c>
      <c r="B61" s="421"/>
      <c r="C61" s="421"/>
      <c r="D61" s="421"/>
      <c r="E61" s="421"/>
      <c r="F61" s="421"/>
      <c r="G61" s="421"/>
      <c r="H61" s="53" t="str">
        <f>IF('2.4.2'!W38="","",'2.4.2'!W38)</f>
        <v/>
      </c>
      <c r="I61" s="52" t="s">
        <v>51</v>
      </c>
      <c r="J61" s="28"/>
    </row>
    <row r="62" spans="1:13" s="3" customFormat="1" ht="12.75" customHeight="1" x14ac:dyDescent="0.2">
      <c r="A62" s="421" t="s">
        <v>53</v>
      </c>
      <c r="B62" s="421"/>
      <c r="C62" s="421"/>
      <c r="D62" s="421"/>
      <c r="E62" s="421"/>
      <c r="F62" s="421"/>
      <c r="G62" s="421"/>
      <c r="H62" s="57" t="str">
        <f>IF('3.1.2'!W49="","",'3.1.2'!W49)</f>
        <v/>
      </c>
      <c r="I62" s="52" t="s">
        <v>54</v>
      </c>
      <c r="J62" s="28"/>
    </row>
    <row r="63" spans="1:13" s="3" customFormat="1" ht="12.75" customHeight="1" x14ac:dyDescent="0.2">
      <c r="A63" s="421" t="s">
        <v>55</v>
      </c>
      <c r="B63" s="421"/>
      <c r="C63" s="421"/>
      <c r="D63" s="421"/>
      <c r="E63" s="421"/>
      <c r="F63" s="421"/>
      <c r="G63" s="421"/>
      <c r="H63" s="57" t="str">
        <f>IF('4.3.1'!W38="","",'4.3.1'!W38)</f>
        <v/>
      </c>
      <c r="I63" s="52" t="s">
        <v>51</v>
      </c>
      <c r="J63" s="28"/>
    </row>
    <row r="64" spans="1:13" s="3" customFormat="1" ht="12.75" customHeight="1" x14ac:dyDescent="0.2">
      <c r="A64" s="58"/>
      <c r="B64" s="58"/>
      <c r="C64" s="58"/>
      <c r="D64" s="58"/>
      <c r="E64" s="58"/>
      <c r="F64" s="58"/>
      <c r="G64" s="58"/>
      <c r="H64" s="59"/>
      <c r="I64" s="60"/>
      <c r="J64" s="28"/>
    </row>
    <row r="65" spans="1:13" s="3" customFormat="1" ht="18.75" customHeight="1" x14ac:dyDescent="0.2">
      <c r="A65" s="422"/>
      <c r="B65" s="422"/>
      <c r="C65" s="422"/>
      <c r="D65" s="422"/>
      <c r="E65" s="422"/>
      <c r="F65" s="422"/>
      <c r="G65" s="422"/>
      <c r="H65" s="422"/>
      <c r="I65" s="422"/>
      <c r="J65" s="28"/>
      <c r="M65" s="47"/>
    </row>
    <row r="66" spans="1:13" s="3" customFormat="1" ht="12.75" hidden="1" customHeight="1" x14ac:dyDescent="0.2">
      <c r="J66" s="28"/>
      <c r="M66" s="47"/>
    </row>
    <row r="67" spans="1:13" s="3" customFormat="1" ht="12.75" hidden="1" customHeight="1" x14ac:dyDescent="0.2">
      <c r="J67" s="28"/>
      <c r="M67" s="47"/>
    </row>
    <row r="68" spans="1:13" ht="12.75" hidden="1" customHeight="1" x14ac:dyDescent="0.2">
      <c r="A68" s="1" t="s">
        <v>56</v>
      </c>
      <c r="F68" s="423" t="s">
        <v>57</v>
      </c>
      <c r="G68" s="423"/>
      <c r="J68" s="9"/>
    </row>
    <row r="69" spans="1:13" hidden="1" x14ac:dyDescent="0.2">
      <c r="A69" s="1" t="s">
        <v>58</v>
      </c>
      <c r="F69" s="423"/>
      <c r="G69" s="423"/>
    </row>
    <row r="70" spans="1:13" hidden="1" x14ac:dyDescent="0.2">
      <c r="A70" s="1" t="s">
        <v>59</v>
      </c>
    </row>
    <row r="71" spans="1:13" hidden="1" x14ac:dyDescent="0.2">
      <c r="D71" s="19"/>
      <c r="E71" s="19"/>
      <c r="F71" s="19" t="s">
        <v>4</v>
      </c>
      <c r="G71" s="19"/>
      <c r="H71" s="19"/>
      <c r="I71" s="19"/>
      <c r="J71" s="19"/>
    </row>
    <row r="72" spans="1:13" hidden="1" x14ac:dyDescent="0.2">
      <c r="A72" s="1" t="s">
        <v>60</v>
      </c>
      <c r="D72" s="19"/>
      <c r="E72" s="19"/>
      <c r="F72" s="19" t="s">
        <v>61</v>
      </c>
      <c r="G72" s="19"/>
      <c r="H72" s="19"/>
      <c r="I72" s="19"/>
      <c r="J72" s="19"/>
    </row>
    <row r="73" spans="1:13" hidden="1" x14ac:dyDescent="0.2">
      <c r="A73" s="1" t="s">
        <v>62</v>
      </c>
      <c r="D73" s="19"/>
      <c r="E73" s="19"/>
      <c r="F73" s="19"/>
      <c r="G73" s="19"/>
      <c r="H73" s="19"/>
      <c r="I73" s="19"/>
      <c r="J73" s="19"/>
    </row>
    <row r="74" spans="1:13" hidden="1" x14ac:dyDescent="0.2">
      <c r="A74" s="1" t="s">
        <v>63</v>
      </c>
      <c r="D74" s="19"/>
      <c r="E74" s="19"/>
      <c r="F74" s="19"/>
      <c r="G74" s="19"/>
      <c r="H74" s="19"/>
      <c r="I74" s="19"/>
      <c r="J74" s="19"/>
    </row>
    <row r="75" spans="1:13" hidden="1" x14ac:dyDescent="0.2">
      <c r="A75" s="19"/>
      <c r="B75" s="19"/>
      <c r="C75" s="19"/>
      <c r="D75" s="19"/>
      <c r="E75" s="19"/>
      <c r="F75" s="19"/>
      <c r="G75" s="19"/>
      <c r="H75" s="19"/>
      <c r="I75" s="19"/>
      <c r="J75" s="19"/>
    </row>
    <row r="76" spans="1:13" hidden="1" x14ac:dyDescent="0.2">
      <c r="A76" s="3" t="s">
        <v>64</v>
      </c>
      <c r="B76" s="19"/>
      <c r="C76" s="19"/>
      <c r="D76" s="19"/>
      <c r="E76" s="19"/>
      <c r="F76" s="19"/>
      <c r="G76" s="19"/>
      <c r="H76" s="19"/>
      <c r="I76" s="19"/>
      <c r="J76" s="19"/>
    </row>
    <row r="77" spans="1:13" hidden="1" x14ac:dyDescent="0.2">
      <c r="A77" s="3" t="s">
        <v>65</v>
      </c>
      <c r="B77" s="19"/>
      <c r="C77" s="19"/>
      <c r="D77" s="19"/>
      <c r="E77" s="19"/>
      <c r="F77" s="19"/>
      <c r="G77" s="19"/>
      <c r="H77" s="19"/>
      <c r="I77" s="19"/>
      <c r="J77" s="19"/>
    </row>
    <row r="78" spans="1:13" hidden="1" x14ac:dyDescent="0.2">
      <c r="A78" s="3" t="s">
        <v>66</v>
      </c>
      <c r="B78" s="19"/>
      <c r="C78" s="19"/>
      <c r="D78" s="19"/>
      <c r="E78" s="19"/>
      <c r="F78" s="19"/>
      <c r="G78" s="19"/>
      <c r="H78" s="19"/>
      <c r="I78" s="19"/>
      <c r="J78" s="19"/>
    </row>
  </sheetData>
  <sheetProtection password="D70A" sheet="1"/>
  <mergeCells count="77">
    <mergeCell ref="A60:G60"/>
    <mergeCell ref="A61:G61"/>
    <mergeCell ref="A62:G62"/>
    <mergeCell ref="A63:G63"/>
    <mergeCell ref="A65:I65"/>
    <mergeCell ref="F68:G69"/>
    <mergeCell ref="D49:E49"/>
    <mergeCell ref="A52:I52"/>
    <mergeCell ref="A54:G54"/>
    <mergeCell ref="A55:G55"/>
    <mergeCell ref="A58:G58"/>
    <mergeCell ref="A59:G59"/>
    <mergeCell ref="A41:C41"/>
    <mergeCell ref="A42:C42"/>
    <mergeCell ref="A43:C43"/>
    <mergeCell ref="A45:C45"/>
    <mergeCell ref="A46:C46"/>
    <mergeCell ref="A49:C49"/>
    <mergeCell ref="A34:D34"/>
    <mergeCell ref="E34:I34"/>
    <mergeCell ref="A35:D35"/>
    <mergeCell ref="F35:G35"/>
    <mergeCell ref="A37:I37"/>
    <mergeCell ref="A39:I39"/>
    <mergeCell ref="A31:D31"/>
    <mergeCell ref="E31:I31"/>
    <mergeCell ref="A32:D32"/>
    <mergeCell ref="E32:I32"/>
    <mergeCell ref="A33:D33"/>
    <mergeCell ref="E33:I33"/>
    <mergeCell ref="A26:B27"/>
    <mergeCell ref="C26:D26"/>
    <mergeCell ref="E26:I26"/>
    <mergeCell ref="C27:D27"/>
    <mergeCell ref="E27:I27"/>
    <mergeCell ref="A29:I29"/>
    <mergeCell ref="C22:D22"/>
    <mergeCell ref="E22:G22"/>
    <mergeCell ref="A23:B25"/>
    <mergeCell ref="C23:D23"/>
    <mergeCell ref="E23:I23"/>
    <mergeCell ref="C24:D24"/>
    <mergeCell ref="E24:I24"/>
    <mergeCell ref="C25:D25"/>
    <mergeCell ref="E25:G25"/>
    <mergeCell ref="A18:B19"/>
    <mergeCell ref="C18:D18"/>
    <mergeCell ref="E18:I18"/>
    <mergeCell ref="C19:D19"/>
    <mergeCell ref="E19:I19"/>
    <mergeCell ref="A20:B22"/>
    <mergeCell ref="C20:D20"/>
    <mergeCell ref="E20:I20"/>
    <mergeCell ref="C21:D21"/>
    <mergeCell ref="E21:I21"/>
    <mergeCell ref="A14:B14"/>
    <mergeCell ref="C14:D14"/>
    <mergeCell ref="G14:H14"/>
    <mergeCell ref="A15:B17"/>
    <mergeCell ref="C15:D15"/>
    <mergeCell ref="E15:I15"/>
    <mergeCell ref="C16:D16"/>
    <mergeCell ref="E16:I16"/>
    <mergeCell ref="C17:D17"/>
    <mergeCell ref="E17:I17"/>
    <mergeCell ref="A12:B12"/>
    <mergeCell ref="C12:D12"/>
    <mergeCell ref="G12:H12"/>
    <mergeCell ref="A13:B13"/>
    <mergeCell ref="C13:D13"/>
    <mergeCell ref="G13:H13"/>
    <mergeCell ref="A1:I1"/>
    <mergeCell ref="A3:I3"/>
    <mergeCell ref="A5:I5"/>
    <mergeCell ref="A6:I6"/>
    <mergeCell ref="A8:I8"/>
    <mergeCell ref="A10:I10"/>
  </mergeCells>
  <dataValidations xWindow="36456" yWindow="8975" count="6">
    <dataValidation type="list" operator="equal" allowBlank="1" sqref="E17:I17">
      <formula1>"Nuova costruzione,Ristrutturazione"</formula1>
      <formula2>0</formula2>
    </dataValidation>
    <dataValidation type="list" allowBlank="1" showErrorMessage="1" sqref="C13:D13">
      <formula1>"NA,AV,BN,CE,SA"</formula1>
      <formula2>0</formula2>
    </dataValidation>
    <dataValidation type="list" allowBlank="1" showErrorMessage="1" sqref="E31:I31">
      <formula1>$A$69:$A$70</formula1>
      <formula2>0</formula2>
    </dataValidation>
    <dataValidation type="list" allowBlank="1" showErrorMessage="1" sqref="E32:I32">
      <formula1>$A$73:$A$74</formula1>
      <formula2>0</formula2>
    </dataValidation>
    <dataValidation type="list" allowBlank="1" showErrorMessage="1" sqref="E33:I33">
      <formula1>$A$77:$A$78</formula1>
      <formula2>0</formula2>
    </dataValidation>
    <dataValidation type="list" allowBlank="1" showErrorMessage="1" sqref="A8:I8">
      <formula1>$F$71:$F$72</formula1>
      <formula2>0</formula2>
    </dataValidation>
  </dataValidations>
  <printOptions horizontalCentered="1"/>
  <pageMargins left="0.59027777777777779" right="0.59027777777777779" top="0.59027777777777779" bottom="0.59027777777777779" header="0.51180555555555551" footer="0.51180555555555551"/>
  <pageSetup paperSize="9" scale="84"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SheetLayoutView="100" workbookViewId="0">
      <selection activeCell="R17" sqref="R17"/>
    </sheetView>
  </sheetViews>
  <sheetFormatPr defaultColWidth="0" defaultRowHeight="12.75" zeroHeight="1" x14ac:dyDescent="0.2"/>
  <cols>
    <col min="1" max="1" width="4.28515625" style="275" customWidth="1"/>
    <col min="2" max="15" width="3.42578125" style="276" customWidth="1"/>
    <col min="16" max="16" width="0.42578125" style="276" customWidth="1"/>
    <col min="17" max="32" width="3.42578125" style="276" customWidth="1"/>
    <col min="33" max="33" width="1.42578125" style="276" customWidth="1"/>
    <col min="34" max="16384" width="0" style="219" hidden="1"/>
  </cols>
  <sheetData>
    <row r="1" spans="1:35" s="1" customFormat="1" ht="18.75" customHeight="1" x14ac:dyDescent="0.2">
      <c r="A1" s="125"/>
      <c r="B1" s="465" t="s">
        <v>164</v>
      </c>
      <c r="C1" s="465"/>
      <c r="D1" s="465"/>
      <c r="E1" s="466" t="str">
        <f>'ELENCO CRITERI'!A46</f>
        <v>2.2.1</v>
      </c>
      <c r="F1" s="466"/>
      <c r="G1" s="466"/>
      <c r="H1" s="466"/>
      <c r="I1" s="46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s="1" customFormat="1" x14ac:dyDescent="0.2">
      <c r="A3" s="125"/>
      <c r="B3" s="469" t="str">
        <f>'ELENCO CRITERI'!B46</f>
        <v>Energia termica per ACS</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s="1" customFormat="1"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s="1" customFormat="1" ht="15.75" x14ac:dyDescent="0.2">
      <c r="A5" s="125"/>
      <c r="B5" s="142" t="s">
        <v>165</v>
      </c>
      <c r="C5" s="151"/>
      <c r="D5" s="142"/>
      <c r="E5" s="142"/>
      <c r="F5" s="142"/>
      <c r="G5" s="142"/>
      <c r="H5" s="142"/>
      <c r="I5" s="142"/>
      <c r="J5" s="142"/>
      <c r="K5" s="142"/>
      <c r="L5" s="142"/>
      <c r="M5" s="142"/>
      <c r="N5" s="142"/>
      <c r="O5" s="142"/>
      <c r="P5" s="142"/>
      <c r="Q5" s="138"/>
      <c r="R5" s="142" t="s">
        <v>166</v>
      </c>
      <c r="S5" s="142"/>
      <c r="T5" s="142"/>
      <c r="U5" s="142"/>
      <c r="V5" s="142"/>
      <c r="W5" s="142"/>
      <c r="X5" s="142"/>
      <c r="Y5" s="142"/>
      <c r="Z5" s="142"/>
      <c r="AA5" s="142"/>
      <c r="AB5" s="142"/>
      <c r="AC5" s="142"/>
      <c r="AD5" s="142"/>
      <c r="AE5" s="142"/>
      <c r="AF5" s="138"/>
      <c r="AG5" s="129"/>
      <c r="AI5" s="9"/>
    </row>
    <row r="6" spans="1:35" s="1" customFormat="1" ht="12.75" customHeight="1" x14ac:dyDescent="0.2">
      <c r="A6" s="127"/>
      <c r="B6" s="472" t="str">
        <f>'ELENCO CRITERI'!A13</f>
        <v>2. Consumo di risorse</v>
      </c>
      <c r="C6" s="472"/>
      <c r="D6" s="472"/>
      <c r="E6" s="472"/>
      <c r="F6" s="472"/>
      <c r="G6" s="472"/>
      <c r="H6" s="472"/>
      <c r="I6" s="472"/>
      <c r="J6" s="472"/>
      <c r="K6" s="472"/>
      <c r="L6" s="472"/>
      <c r="M6" s="472"/>
      <c r="N6" s="472"/>
      <c r="O6" s="472"/>
      <c r="P6" s="128"/>
      <c r="Q6" s="13"/>
      <c r="R6" s="472" t="str">
        <f>'ELENCO CRITERI'!A45</f>
        <v>2.2 Energia da fonti rinnovabili</v>
      </c>
      <c r="S6" s="472"/>
      <c r="T6" s="472"/>
      <c r="U6" s="472"/>
      <c r="V6" s="472"/>
      <c r="W6" s="472"/>
      <c r="X6" s="472"/>
      <c r="Y6" s="472"/>
      <c r="Z6" s="472"/>
      <c r="AA6" s="472"/>
      <c r="AB6" s="472"/>
      <c r="AC6" s="472"/>
      <c r="AD6" s="472"/>
      <c r="AE6" s="472"/>
      <c r="AF6" s="472"/>
      <c r="AG6" s="129"/>
      <c r="AI6" s="9"/>
    </row>
    <row r="7" spans="1:35" s="1" customFormat="1"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row>
    <row r="8" spans="1:35" s="1" customFormat="1"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s="1" customFormat="1"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s="1" customFormat="1"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s="1" customFormat="1" ht="13.35" customHeight="1" x14ac:dyDescent="0.2">
      <c r="A11" s="127"/>
      <c r="B11" s="555" t="str">
        <f>'ELENCO CRITERI'!F48</f>
        <v>Incoraggiare l’uso di energia prodotta da fonti rinnovabili per la produzione di ACS.</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row>
    <row r="12" spans="1:35" s="1" customFormat="1" x14ac:dyDescent="0.2">
      <c r="A12" s="127"/>
      <c r="B12" s="555"/>
      <c r="C12" s="555"/>
      <c r="D12" s="555"/>
      <c r="E12" s="555"/>
      <c r="F12" s="555"/>
      <c r="G12" s="555"/>
      <c r="H12" s="555"/>
      <c r="I12" s="555"/>
      <c r="J12" s="555"/>
      <c r="K12" s="555"/>
      <c r="L12" s="555"/>
      <c r="M12" s="555"/>
      <c r="N12" s="555"/>
      <c r="O12" s="555"/>
      <c r="P12" s="128"/>
      <c r="Q12" s="13"/>
      <c r="R12" s="475">
        <f>'PESATURA SISTEMA'!Q20</f>
        <v>0.5</v>
      </c>
      <c r="S12" s="475"/>
      <c r="T12" s="475"/>
      <c r="U12" s="475"/>
      <c r="V12" s="475"/>
      <c r="W12" s="475"/>
      <c r="X12" s="475"/>
      <c r="Y12" s="475">
        <f>'PESATURA SISTEMA'!R20</f>
        <v>6.9999999999999993E-2</v>
      </c>
      <c r="Z12" s="475"/>
      <c r="AA12" s="475"/>
      <c r="AB12" s="475"/>
      <c r="AC12" s="475"/>
      <c r="AD12" s="475"/>
      <c r="AE12" s="475"/>
      <c r="AF12" s="475"/>
      <c r="AG12" s="129"/>
    </row>
    <row r="13" spans="1:35" s="1" customFormat="1"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row>
    <row r="14" spans="1:35" s="1" customFormat="1"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s="1" customFormat="1"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s="1" customFormat="1" ht="15.75" x14ac:dyDescent="0.2">
      <c r="A16" s="125"/>
      <c r="B16" s="142" t="s">
        <v>171</v>
      </c>
      <c r="C16" s="151"/>
      <c r="D16" s="142"/>
      <c r="E16" s="142"/>
      <c r="F16" s="142"/>
      <c r="G16" s="142"/>
      <c r="H16" s="142"/>
      <c r="I16" s="142"/>
      <c r="J16" s="142"/>
      <c r="K16" s="142"/>
      <c r="L16" s="142"/>
      <c r="M16" s="142"/>
      <c r="N16" s="142"/>
      <c r="O16" s="142"/>
      <c r="P16" s="138"/>
      <c r="Q16" s="141"/>
      <c r="R16" s="142" t="s">
        <v>172</v>
      </c>
      <c r="S16" s="142"/>
      <c r="T16" s="142"/>
      <c r="U16" s="142"/>
      <c r="V16" s="142"/>
      <c r="W16" s="142"/>
      <c r="X16" s="142"/>
      <c r="Y16" s="142"/>
      <c r="Z16" s="142"/>
      <c r="AA16" s="142"/>
      <c r="AB16" s="142"/>
      <c r="AC16" s="142"/>
      <c r="AD16" s="142"/>
      <c r="AE16" s="142"/>
      <c r="AF16" s="138"/>
      <c r="AG16" s="129"/>
    </row>
    <row r="17" spans="1:37" s="1" customFormat="1" x14ac:dyDescent="0.2">
      <c r="A17" s="127"/>
      <c r="B17" s="555" t="str">
        <f>'ELENCO CRITERI'!F49</f>
        <v>Percentuale di energia primaria per ACS coperta da fonti rinnovabili.</v>
      </c>
      <c r="C17" s="555"/>
      <c r="D17" s="555"/>
      <c r="E17" s="555"/>
      <c r="F17" s="555"/>
      <c r="G17" s="555"/>
      <c r="H17" s="555"/>
      <c r="I17" s="555"/>
      <c r="J17" s="555"/>
      <c r="K17" s="555"/>
      <c r="L17" s="555"/>
      <c r="M17" s="555"/>
      <c r="N17" s="555"/>
      <c r="O17" s="555"/>
      <c r="P17" s="128"/>
      <c r="Q17" s="13"/>
      <c r="R17" s="476" t="str">
        <f>'ELENCO CRITERI'!F50</f>
        <v>%</v>
      </c>
      <c r="S17" s="476"/>
      <c r="T17" s="476"/>
      <c r="U17" s="476"/>
      <c r="V17" s="476"/>
      <c r="W17" s="476"/>
      <c r="X17" s="476"/>
      <c r="Y17" s="476"/>
      <c r="Z17" s="476"/>
      <c r="AA17" s="476"/>
      <c r="AB17" s="476"/>
      <c r="AC17" s="476"/>
      <c r="AD17" s="476"/>
      <c r="AE17" s="476"/>
      <c r="AF17" s="476"/>
      <c r="AG17" s="129"/>
    </row>
    <row r="18" spans="1:37" s="1" customFormat="1"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7" s="1" customFormat="1" ht="12"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7" s="1" customFormat="1"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7" s="1" customFormat="1"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7" s="1" customFormat="1" ht="15.75" customHeight="1" x14ac:dyDescent="0.2">
      <c r="A22" s="277"/>
      <c r="B22" s="278" t="s">
        <v>173</v>
      </c>
      <c r="C22" s="279"/>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80"/>
      <c r="AG22" s="129"/>
    </row>
    <row r="23" spans="1:37" s="1" customFormat="1" ht="3.75" customHeight="1" x14ac:dyDescent="0.2">
      <c r="A23" s="281"/>
      <c r="B23" s="282"/>
      <c r="C23" s="283"/>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129"/>
    </row>
    <row r="24" spans="1:37" s="1" customFormat="1" ht="25.5" customHeight="1" x14ac:dyDescent="0.2">
      <c r="A24" s="584"/>
      <c r="B24" s="584"/>
      <c r="C24" s="584"/>
      <c r="D24" s="584"/>
      <c r="E24" s="584"/>
      <c r="F24" s="584"/>
      <c r="G24" s="584"/>
      <c r="H24" s="584"/>
      <c r="I24" s="584"/>
      <c r="J24" s="584"/>
      <c r="K24" s="584"/>
      <c r="L24" s="584"/>
      <c r="M24" s="584"/>
      <c r="N24" s="584"/>
      <c r="O24" s="584"/>
      <c r="P24" s="584"/>
      <c r="Q24" s="584"/>
      <c r="R24" s="527" t="s">
        <v>248</v>
      </c>
      <c r="S24" s="527"/>
      <c r="T24" s="527"/>
      <c r="U24" s="527"/>
      <c r="V24" s="527"/>
      <c r="W24" s="527" t="s">
        <v>51</v>
      </c>
      <c r="X24" s="527"/>
      <c r="Y24" s="527"/>
      <c r="Z24" s="527"/>
      <c r="AA24" s="527"/>
      <c r="AB24" s="585" t="s">
        <v>174</v>
      </c>
      <c r="AC24" s="585"/>
      <c r="AD24" s="585"/>
      <c r="AE24" s="585"/>
      <c r="AF24" s="585"/>
      <c r="AG24" s="129"/>
      <c r="AH24" s="88" t="s">
        <v>202</v>
      </c>
      <c r="AI24" s="226" t="s">
        <v>203</v>
      </c>
      <c r="AJ24" s="88" t="s">
        <v>204</v>
      </c>
      <c r="AK24" s="230" t="s">
        <v>249</v>
      </c>
    </row>
    <row r="25" spans="1:37" s="1" customFormat="1" ht="15" customHeight="1" x14ac:dyDescent="0.2">
      <c r="A25" s="281"/>
      <c r="B25" s="586" t="s">
        <v>175</v>
      </c>
      <c r="C25" s="586"/>
      <c r="D25" s="586"/>
      <c r="E25" s="586"/>
      <c r="F25" s="587"/>
      <c r="G25" s="587"/>
      <c r="H25" s="587"/>
      <c r="I25" s="587"/>
      <c r="J25" s="587"/>
      <c r="K25" s="587"/>
      <c r="L25" s="587"/>
      <c r="M25" s="587"/>
      <c r="N25" s="587"/>
      <c r="O25" s="587"/>
      <c r="P25" s="587"/>
      <c r="Q25" s="587"/>
      <c r="R25" s="540" t="s">
        <v>250</v>
      </c>
      <c r="S25" s="540"/>
      <c r="T25" s="540"/>
      <c r="U25" s="540"/>
      <c r="V25" s="540"/>
      <c r="W25" s="540" t="s">
        <v>251</v>
      </c>
      <c r="X25" s="540"/>
      <c r="Y25" s="540"/>
      <c r="Z25" s="540"/>
      <c r="AA25" s="540"/>
      <c r="AB25" s="588">
        <v>-1</v>
      </c>
      <c r="AC25" s="588"/>
      <c r="AD25" s="588"/>
      <c r="AE25" s="588"/>
      <c r="AF25" s="588"/>
      <c r="AG25" s="129"/>
      <c r="AH25" s="88">
        <f>(W38-AJ25)/AI25</f>
        <v>-10</v>
      </c>
      <c r="AI25" s="88">
        <f>(AK31-AK26)/(AB31-AB26)</f>
        <v>5</v>
      </c>
      <c r="AJ25" s="286">
        <f>AK26</f>
        <v>50</v>
      </c>
      <c r="AK25" s="230" t="str">
        <f>IF(PROGETTO!$E$31=PROGETTO!$A$69,R25,W25)</f>
        <v>&lt;50</v>
      </c>
    </row>
    <row r="26" spans="1:37" s="1" customFormat="1" ht="15" customHeight="1" x14ac:dyDescent="0.2">
      <c r="A26" s="287"/>
      <c r="B26" s="589" t="s">
        <v>177</v>
      </c>
      <c r="C26" s="589"/>
      <c r="D26" s="589"/>
      <c r="E26" s="589"/>
      <c r="F26" s="590"/>
      <c r="G26" s="590"/>
      <c r="H26" s="590"/>
      <c r="I26" s="590"/>
      <c r="J26" s="590"/>
      <c r="K26" s="590"/>
      <c r="L26" s="590"/>
      <c r="M26" s="590"/>
      <c r="N26" s="590"/>
      <c r="O26" s="590"/>
      <c r="P26" s="590"/>
      <c r="Q26" s="590"/>
      <c r="R26" s="539">
        <v>20</v>
      </c>
      <c r="S26" s="539"/>
      <c r="T26" s="539"/>
      <c r="U26" s="539"/>
      <c r="V26" s="539"/>
      <c r="W26" s="539">
        <v>50</v>
      </c>
      <c r="X26" s="539"/>
      <c r="Y26" s="539"/>
      <c r="Z26" s="539"/>
      <c r="AA26" s="539"/>
      <c r="AB26" s="591">
        <v>0</v>
      </c>
      <c r="AC26" s="591"/>
      <c r="AD26" s="591"/>
      <c r="AE26" s="591"/>
      <c r="AF26" s="591"/>
      <c r="AG26" s="129"/>
      <c r="AI26" s="289"/>
      <c r="AJ26" s="289"/>
      <c r="AK26" s="230">
        <f>IF(PROGETTO!$E$31=PROGETTO!$A$69,R26,W26)</f>
        <v>50</v>
      </c>
    </row>
    <row r="27" spans="1:37" s="1" customFormat="1" ht="12.75" hidden="1" customHeight="1" x14ac:dyDescent="0.2">
      <c r="A27" s="290"/>
      <c r="B27" s="291"/>
      <c r="C27" s="291"/>
      <c r="D27" s="291"/>
      <c r="E27" s="285"/>
      <c r="F27" s="587"/>
      <c r="G27" s="587"/>
      <c r="H27" s="587"/>
      <c r="I27" s="587"/>
      <c r="J27" s="587"/>
      <c r="K27" s="587"/>
      <c r="L27" s="587"/>
      <c r="M27" s="587"/>
      <c r="N27" s="587"/>
      <c r="O27" s="587"/>
      <c r="P27" s="587"/>
      <c r="Q27" s="587"/>
      <c r="R27" s="540">
        <v>22</v>
      </c>
      <c r="S27" s="540"/>
      <c r="T27" s="540"/>
      <c r="U27" s="540"/>
      <c r="V27" s="540"/>
      <c r="W27" s="540">
        <v>55</v>
      </c>
      <c r="X27" s="540"/>
      <c r="Y27" s="540"/>
      <c r="Z27" s="540"/>
      <c r="AA27" s="540"/>
      <c r="AB27" s="588">
        <v>1</v>
      </c>
      <c r="AC27" s="588"/>
      <c r="AD27" s="588"/>
      <c r="AE27" s="588"/>
      <c r="AF27" s="588"/>
      <c r="AG27" s="129"/>
      <c r="AI27" s="289"/>
      <c r="AJ27" s="289"/>
      <c r="AK27" s="230">
        <f>IF(PROGETTO!$E$31=PROGETTO!$A$69,R27,W27)</f>
        <v>55</v>
      </c>
    </row>
    <row r="28" spans="1:37" s="1" customFormat="1" ht="12.75" hidden="1" customHeight="1" x14ac:dyDescent="0.2">
      <c r="A28" s="287"/>
      <c r="B28" s="292"/>
      <c r="C28" s="292"/>
      <c r="D28" s="292"/>
      <c r="E28" s="288"/>
      <c r="F28" s="590"/>
      <c r="G28" s="590"/>
      <c r="H28" s="590"/>
      <c r="I28" s="590"/>
      <c r="J28" s="590"/>
      <c r="K28" s="590"/>
      <c r="L28" s="590"/>
      <c r="M28" s="590"/>
      <c r="N28" s="590"/>
      <c r="O28" s="590"/>
      <c r="P28" s="590"/>
      <c r="Q28" s="590"/>
      <c r="R28" s="539">
        <v>24</v>
      </c>
      <c r="S28" s="539"/>
      <c r="T28" s="539"/>
      <c r="U28" s="539"/>
      <c r="V28" s="539"/>
      <c r="W28" s="539">
        <v>60</v>
      </c>
      <c r="X28" s="539"/>
      <c r="Y28" s="539"/>
      <c r="Z28" s="539"/>
      <c r="AA28" s="539"/>
      <c r="AB28" s="591">
        <v>2</v>
      </c>
      <c r="AC28" s="591"/>
      <c r="AD28" s="591"/>
      <c r="AE28" s="591"/>
      <c r="AF28" s="591"/>
      <c r="AG28" s="129"/>
      <c r="AI28" s="289"/>
      <c r="AJ28" s="289"/>
      <c r="AK28" s="230">
        <f>IF(PROGETTO!$E$31=PROGETTO!$A$69,R28,W28)</f>
        <v>60</v>
      </c>
    </row>
    <row r="29" spans="1:37" s="1" customFormat="1" ht="15" customHeight="1" x14ac:dyDescent="0.2">
      <c r="A29" s="281"/>
      <c r="B29" s="592" t="s">
        <v>179</v>
      </c>
      <c r="C29" s="592"/>
      <c r="D29" s="592"/>
      <c r="E29" s="592"/>
      <c r="F29" s="587"/>
      <c r="G29" s="587"/>
      <c r="H29" s="587"/>
      <c r="I29" s="587"/>
      <c r="J29" s="587"/>
      <c r="K29" s="587"/>
      <c r="L29" s="587"/>
      <c r="M29" s="587"/>
      <c r="N29" s="587"/>
      <c r="O29" s="587"/>
      <c r="P29" s="587"/>
      <c r="Q29" s="587"/>
      <c r="R29" s="540">
        <v>26</v>
      </c>
      <c r="S29" s="540"/>
      <c r="T29" s="540"/>
      <c r="U29" s="540"/>
      <c r="V29" s="540"/>
      <c r="W29" s="540">
        <v>65</v>
      </c>
      <c r="X29" s="540"/>
      <c r="Y29" s="540"/>
      <c r="Z29" s="540"/>
      <c r="AA29" s="540"/>
      <c r="AB29" s="588">
        <v>3</v>
      </c>
      <c r="AC29" s="588"/>
      <c r="AD29" s="588"/>
      <c r="AE29" s="588"/>
      <c r="AF29" s="588"/>
      <c r="AG29" s="129"/>
      <c r="AI29" s="289"/>
      <c r="AJ29" s="289"/>
      <c r="AK29" s="230">
        <f>IF(PROGETTO!$E$31=PROGETTO!$A$69,R29,W29)</f>
        <v>65</v>
      </c>
    </row>
    <row r="30" spans="1:37" s="1" customFormat="1" ht="12.75" hidden="1" customHeight="1" x14ac:dyDescent="0.2">
      <c r="A30" s="281"/>
      <c r="B30" s="294"/>
      <c r="C30" s="294"/>
      <c r="D30" s="294"/>
      <c r="E30" s="293"/>
      <c r="F30" s="587"/>
      <c r="G30" s="587"/>
      <c r="H30" s="587"/>
      <c r="I30" s="587"/>
      <c r="J30" s="587"/>
      <c r="K30" s="587"/>
      <c r="L30" s="587"/>
      <c r="M30" s="587"/>
      <c r="N30" s="587"/>
      <c r="O30" s="587"/>
      <c r="P30" s="587"/>
      <c r="Q30" s="587"/>
      <c r="R30" s="540">
        <v>28</v>
      </c>
      <c r="S30" s="540"/>
      <c r="T30" s="540"/>
      <c r="U30" s="540"/>
      <c r="V30" s="540"/>
      <c r="W30" s="540">
        <v>70</v>
      </c>
      <c r="X30" s="540"/>
      <c r="Y30" s="540"/>
      <c r="Z30" s="540"/>
      <c r="AA30" s="540"/>
      <c r="AB30" s="588">
        <v>4</v>
      </c>
      <c r="AC30" s="588"/>
      <c r="AD30" s="588"/>
      <c r="AE30" s="588"/>
      <c r="AF30" s="588"/>
      <c r="AG30" s="129"/>
      <c r="AI30" s="289"/>
      <c r="AJ30" s="289"/>
      <c r="AK30" s="230">
        <f>IF(PROGETTO!$E$31=PROGETTO!$A$69,R30,W30)</f>
        <v>70</v>
      </c>
    </row>
    <row r="31" spans="1:37" s="1" customFormat="1" ht="14.1" customHeight="1" x14ac:dyDescent="0.2">
      <c r="A31" s="287"/>
      <c r="B31" s="589" t="s">
        <v>181</v>
      </c>
      <c r="C31" s="589"/>
      <c r="D31" s="589"/>
      <c r="E31" s="589"/>
      <c r="F31" s="590"/>
      <c r="G31" s="590"/>
      <c r="H31" s="590"/>
      <c r="I31" s="590"/>
      <c r="J31" s="590"/>
      <c r="K31" s="590"/>
      <c r="L31" s="590"/>
      <c r="M31" s="590"/>
      <c r="N31" s="590"/>
      <c r="O31" s="590"/>
      <c r="P31" s="590"/>
      <c r="Q31" s="590"/>
      <c r="R31" s="539">
        <v>30</v>
      </c>
      <c r="S31" s="539"/>
      <c r="T31" s="539"/>
      <c r="U31" s="539"/>
      <c r="V31" s="539"/>
      <c r="W31" s="539">
        <v>75</v>
      </c>
      <c r="X31" s="539"/>
      <c r="Y31" s="539"/>
      <c r="Z31" s="539"/>
      <c r="AA31" s="539"/>
      <c r="AB31" s="591">
        <v>5</v>
      </c>
      <c r="AC31" s="591"/>
      <c r="AD31" s="591"/>
      <c r="AE31" s="591"/>
      <c r="AF31" s="591"/>
      <c r="AG31" s="129"/>
      <c r="AI31" s="289"/>
      <c r="AJ31" s="289"/>
      <c r="AK31" s="230">
        <f>IF(PROGETTO!$E$31=PROGETTO!$A$69,R31,W31)</f>
        <v>75</v>
      </c>
    </row>
    <row r="32" spans="1:37" s="1" customFormat="1" ht="15.75" customHeight="1" x14ac:dyDescent="0.2">
      <c r="A32" s="295"/>
      <c r="B32" s="296"/>
      <c r="C32" s="296"/>
      <c r="D32" s="296"/>
      <c r="E32" s="296"/>
      <c r="F32" s="297"/>
      <c r="G32" s="297"/>
      <c r="H32" s="297"/>
      <c r="I32" s="297"/>
      <c r="J32" s="297"/>
      <c r="K32" s="297"/>
      <c r="L32" s="298"/>
      <c r="M32" s="298"/>
      <c r="N32" s="298"/>
      <c r="O32" s="298"/>
      <c r="P32" s="298"/>
      <c r="Q32" s="298"/>
      <c r="R32" s="298"/>
      <c r="S32" s="298"/>
      <c r="T32" s="298"/>
      <c r="U32" s="298"/>
      <c r="V32" s="298"/>
      <c r="W32" s="298"/>
      <c r="X32" s="298"/>
      <c r="Y32" s="298"/>
      <c r="Z32" s="298"/>
      <c r="AA32" s="298"/>
      <c r="AB32" s="299"/>
      <c r="AC32" s="299"/>
      <c r="AD32" s="299"/>
      <c r="AE32" s="299"/>
      <c r="AF32" s="299"/>
      <c r="AG32" s="129"/>
    </row>
    <row r="33" spans="1:39" s="1" customFormat="1"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s="1" customFormat="1" ht="302.25" customHeight="1" x14ac:dyDescent="0.2">
      <c r="A34" s="171"/>
      <c r="B34" s="593" t="s">
        <v>252</v>
      </c>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129"/>
      <c r="AL34" s="173"/>
      <c r="AM34" s="173"/>
    </row>
    <row r="35" spans="1:39" s="1" customFormat="1" ht="159" customHeight="1" x14ac:dyDescent="0.2">
      <c r="A35" s="171"/>
      <c r="B35" s="593" t="s">
        <v>253</v>
      </c>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129"/>
    </row>
    <row r="36" spans="1:39" s="1" customFormat="1"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s="1" customFormat="1" ht="15.7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541"/>
      <c r="X38" s="541"/>
      <c r="Y38" s="541"/>
      <c r="Z38" s="541"/>
      <c r="AA38" s="541"/>
      <c r="AB38" s="498" t="str">
        <f>R17</f>
        <v>%</v>
      </c>
      <c r="AC38" s="498"/>
      <c r="AD38" s="498"/>
      <c r="AE38" s="498"/>
      <c r="AF38" s="498"/>
      <c r="AG38" s="129"/>
    </row>
    <row r="39" spans="1:39" s="1" customFormat="1"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s="1" customFormat="1"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IF(W38="","",IF(W38&gt;AK31,AB31,IF(W38&lt;AK26,AB25,AH25)))</f>
        <v/>
      </c>
      <c r="AC40" s="575"/>
      <c r="AD40" s="575"/>
      <c r="AE40" s="575"/>
      <c r="AF40" s="575"/>
      <c r="AG40" s="129"/>
    </row>
    <row r="41" spans="1:39" s="1" customFormat="1" ht="9"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s="1" customFormat="1"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s="1" customFormat="1"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s="1" customFormat="1"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s="1" customFormat="1"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s="1" customFormat="1" ht="15.75" x14ac:dyDescent="0.2">
      <c r="A47" s="125"/>
      <c r="B47" s="142" t="s">
        <v>188</v>
      </c>
      <c r="C47" s="151"/>
      <c r="D47" s="142"/>
      <c r="E47" s="142"/>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69" t="s">
        <v>172</v>
      </c>
      <c r="AC47" s="569"/>
      <c r="AD47" s="569"/>
      <c r="AE47" s="569"/>
      <c r="AF47" s="569"/>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71" s="1" customFormat="1" ht="15" customHeight="1" x14ac:dyDescent="0.2">
      <c r="A49" s="183"/>
      <c r="B49" s="544" t="s">
        <v>254</v>
      </c>
      <c r="C49" s="544"/>
      <c r="D49" s="544"/>
      <c r="E49" s="544"/>
      <c r="F49" s="544"/>
      <c r="G49" s="544"/>
      <c r="H49" s="544"/>
      <c r="I49" s="544"/>
      <c r="J49" s="544"/>
      <c r="K49" s="544"/>
      <c r="L49" s="544"/>
      <c r="M49" s="544"/>
      <c r="N49" s="544"/>
      <c r="O49" s="544"/>
      <c r="P49" s="544"/>
      <c r="Q49" s="544"/>
      <c r="R49" s="544"/>
      <c r="S49" s="544"/>
      <c r="T49" s="544"/>
      <c r="U49" s="544"/>
      <c r="V49" s="544"/>
      <c r="W49" s="594"/>
      <c r="X49" s="594"/>
      <c r="Y49" s="594"/>
      <c r="Z49" s="594"/>
      <c r="AA49" s="594"/>
      <c r="AB49" s="546" t="s">
        <v>44</v>
      </c>
      <c r="AC49" s="546"/>
      <c r="AD49" s="546"/>
      <c r="AE49" s="546"/>
      <c r="AF49" s="546"/>
      <c r="AG49" s="129"/>
    </row>
    <row r="50" spans="1:71" s="174" customFormat="1" ht="3" customHeight="1" x14ac:dyDescent="0.2">
      <c r="A50" s="133"/>
      <c r="W50" s="245"/>
      <c r="X50" s="245"/>
      <c r="Y50" s="245"/>
      <c r="Z50" s="245"/>
      <c r="AA50" s="246"/>
      <c r="AB50" s="245"/>
      <c r="AC50" s="245"/>
      <c r="AD50" s="245"/>
      <c r="AE50" s="245"/>
      <c r="AF50" s="245"/>
      <c r="AG50" s="134"/>
    </row>
    <row r="51" spans="1:71" s="1" customFormat="1" ht="13.5" customHeight="1" x14ac:dyDescent="0.2">
      <c r="A51" s="183"/>
      <c r="B51" s="544" t="s">
        <v>255</v>
      </c>
      <c r="C51" s="544"/>
      <c r="D51" s="544"/>
      <c r="E51" s="544"/>
      <c r="F51" s="544"/>
      <c r="G51" s="544"/>
      <c r="H51" s="544"/>
      <c r="I51" s="544"/>
      <c r="J51" s="544"/>
      <c r="K51" s="544"/>
      <c r="L51" s="544"/>
      <c r="M51" s="544"/>
      <c r="N51" s="544"/>
      <c r="O51" s="544"/>
      <c r="P51" s="544"/>
      <c r="Q51" s="544"/>
      <c r="R51" s="544"/>
      <c r="S51" s="544"/>
      <c r="T51" s="544"/>
      <c r="U51" s="544"/>
      <c r="V51" s="544"/>
      <c r="W51" s="595"/>
      <c r="X51" s="595"/>
      <c r="Y51" s="595"/>
      <c r="Z51" s="595"/>
      <c r="AA51" s="595"/>
      <c r="AB51" s="546" t="s">
        <v>44</v>
      </c>
      <c r="AC51" s="546"/>
      <c r="AD51" s="546"/>
      <c r="AE51" s="546"/>
      <c r="AF51" s="546"/>
      <c r="AG51" s="129"/>
    </row>
    <row r="52" spans="1:71" s="174" customFormat="1" ht="3" customHeight="1" x14ac:dyDescent="0.2">
      <c r="A52" s="133"/>
      <c r="B52" s="242"/>
      <c r="C52" s="243"/>
      <c r="D52" s="244"/>
      <c r="E52" s="244"/>
      <c r="F52" s="244"/>
      <c r="G52" s="244"/>
      <c r="H52" s="244"/>
      <c r="I52" s="244"/>
      <c r="J52" s="244"/>
      <c r="K52" s="244"/>
      <c r="L52" s="242"/>
      <c r="M52" s="242"/>
      <c r="N52" s="242"/>
      <c r="O52" s="242"/>
      <c r="P52" s="242"/>
      <c r="Q52" s="242"/>
      <c r="R52" s="242"/>
      <c r="S52" s="242"/>
      <c r="T52" s="242"/>
      <c r="U52" s="242"/>
      <c r="V52" s="242"/>
      <c r="W52" s="245"/>
      <c r="X52" s="245"/>
      <c r="Y52" s="245"/>
      <c r="Z52" s="245"/>
      <c r="AA52" s="246"/>
      <c r="AB52" s="245"/>
      <c r="AC52" s="245"/>
      <c r="AD52" s="245"/>
      <c r="AE52" s="245"/>
      <c r="AF52" s="245"/>
      <c r="AG52" s="134"/>
    </row>
    <row r="53" spans="1:71" s="1" customFormat="1" ht="13.35" customHeight="1" x14ac:dyDescent="0.2">
      <c r="A53" s="183"/>
      <c r="B53" s="544" t="s">
        <v>256</v>
      </c>
      <c r="C53" s="544"/>
      <c r="D53" s="544"/>
      <c r="E53" s="544"/>
      <c r="F53" s="544"/>
      <c r="G53" s="544"/>
      <c r="H53" s="544"/>
      <c r="I53" s="544"/>
      <c r="J53" s="544"/>
      <c r="K53" s="544"/>
      <c r="L53" s="544"/>
      <c r="M53" s="544"/>
      <c r="N53" s="544"/>
      <c r="O53" s="544"/>
      <c r="P53" s="544"/>
      <c r="Q53" s="544"/>
      <c r="R53" s="544"/>
      <c r="S53" s="544"/>
      <c r="T53" s="544"/>
      <c r="U53" s="544"/>
      <c r="V53" s="544"/>
      <c r="W53" s="595"/>
      <c r="X53" s="595"/>
      <c r="Y53" s="595"/>
      <c r="Z53" s="595"/>
      <c r="AA53" s="595"/>
      <c r="AB53" s="546" t="s">
        <v>44</v>
      </c>
      <c r="AC53" s="546"/>
      <c r="AD53" s="546"/>
      <c r="AE53" s="546"/>
      <c r="AF53" s="546"/>
      <c r="AG53" s="129"/>
    </row>
    <row r="54" spans="1:71" s="174" customFormat="1" ht="3" customHeight="1" x14ac:dyDescent="0.2">
      <c r="A54" s="133"/>
      <c r="B54" s="242"/>
      <c r="C54" s="243"/>
      <c r="D54" s="244"/>
      <c r="E54" s="244"/>
      <c r="F54" s="244"/>
      <c r="G54" s="244"/>
      <c r="H54" s="244"/>
      <c r="I54" s="244"/>
      <c r="J54" s="244"/>
      <c r="K54" s="244"/>
      <c r="L54" s="242"/>
      <c r="M54" s="242"/>
      <c r="N54" s="242"/>
      <c r="O54" s="242"/>
      <c r="P54" s="242"/>
      <c r="Q54" s="242"/>
      <c r="R54" s="242"/>
      <c r="S54" s="242"/>
      <c r="T54" s="242"/>
      <c r="U54" s="242"/>
      <c r="V54" s="242"/>
      <c r="W54" s="245"/>
      <c r="X54" s="245"/>
      <c r="Y54" s="245"/>
      <c r="Z54" s="245"/>
      <c r="AA54" s="246"/>
      <c r="AB54" s="245"/>
      <c r="AC54" s="245"/>
      <c r="AD54" s="245"/>
      <c r="AE54" s="245"/>
      <c r="AF54" s="245"/>
      <c r="AG54" s="134"/>
    </row>
    <row r="55" spans="1:71" s="1" customFormat="1" ht="13.5" customHeight="1" x14ac:dyDescent="0.2">
      <c r="A55" s="183"/>
      <c r="B55" s="544" t="s">
        <v>257</v>
      </c>
      <c r="C55" s="544"/>
      <c r="D55" s="544"/>
      <c r="E55" s="544"/>
      <c r="F55" s="544"/>
      <c r="G55" s="544"/>
      <c r="H55" s="544"/>
      <c r="I55" s="544"/>
      <c r="J55" s="544"/>
      <c r="K55" s="544"/>
      <c r="L55" s="544"/>
      <c r="M55" s="544"/>
      <c r="N55" s="544"/>
      <c r="O55" s="544"/>
      <c r="P55" s="544"/>
      <c r="Q55" s="544"/>
      <c r="R55" s="544"/>
      <c r="S55" s="544"/>
      <c r="T55" s="544"/>
      <c r="U55" s="544"/>
      <c r="V55" s="544"/>
      <c r="W55" s="595"/>
      <c r="X55" s="595"/>
      <c r="Y55" s="595"/>
      <c r="Z55" s="595"/>
      <c r="AA55" s="595"/>
      <c r="AB55" s="546" t="s">
        <v>44</v>
      </c>
      <c r="AC55" s="546"/>
      <c r="AD55" s="546"/>
      <c r="AE55" s="546"/>
      <c r="AF55" s="546"/>
      <c r="AG55" s="129"/>
    </row>
    <row r="56" spans="1:71" s="174" customFormat="1" ht="3" customHeight="1" x14ac:dyDescent="0.2">
      <c r="A56" s="133"/>
      <c r="B56" s="242"/>
      <c r="C56" s="243"/>
      <c r="D56" s="244"/>
      <c r="E56" s="244"/>
      <c r="F56" s="244"/>
      <c r="G56" s="244"/>
      <c r="H56" s="244"/>
      <c r="I56" s="244"/>
      <c r="J56" s="244"/>
      <c r="K56" s="244"/>
      <c r="L56" s="242"/>
      <c r="M56" s="242"/>
      <c r="N56" s="242"/>
      <c r="O56" s="242"/>
      <c r="P56" s="242"/>
      <c r="Q56" s="242"/>
      <c r="R56" s="242"/>
      <c r="S56" s="242"/>
      <c r="T56" s="242"/>
      <c r="U56" s="242"/>
      <c r="V56" s="242"/>
      <c r="W56" s="245"/>
      <c r="X56" s="245"/>
      <c r="Y56" s="245"/>
      <c r="Z56" s="245"/>
      <c r="AA56" s="246"/>
      <c r="AB56" s="245"/>
      <c r="AC56" s="245"/>
      <c r="AD56" s="245"/>
      <c r="AE56" s="245"/>
      <c r="AF56" s="245"/>
      <c r="AG56" s="134"/>
    </row>
    <row r="57" spans="1:71" s="1" customFormat="1" ht="12.75" customHeight="1" x14ac:dyDescent="0.2">
      <c r="A57" s="183"/>
      <c r="B57" s="544" t="s">
        <v>258</v>
      </c>
      <c r="C57" s="544"/>
      <c r="D57" s="544"/>
      <c r="E57" s="544"/>
      <c r="F57" s="544"/>
      <c r="G57" s="544"/>
      <c r="H57" s="544"/>
      <c r="I57" s="544"/>
      <c r="J57" s="544"/>
      <c r="K57" s="544"/>
      <c r="L57" s="544"/>
      <c r="M57" s="544"/>
      <c r="N57" s="544"/>
      <c r="O57" s="544"/>
      <c r="P57" s="544"/>
      <c r="Q57" s="544"/>
      <c r="R57" s="544"/>
      <c r="S57" s="544"/>
      <c r="T57" s="544"/>
      <c r="U57" s="544"/>
      <c r="V57" s="544"/>
      <c r="W57" s="595"/>
      <c r="X57" s="595"/>
      <c r="Y57" s="595"/>
      <c r="Z57" s="595"/>
      <c r="AA57" s="595"/>
      <c r="AB57" s="546" t="s">
        <v>44</v>
      </c>
      <c r="AC57" s="546"/>
      <c r="AD57" s="546"/>
      <c r="AE57" s="546"/>
      <c r="AF57" s="546"/>
      <c r="AG57" s="129"/>
    </row>
    <row r="58" spans="1:71" s="174" customFormat="1" ht="3" customHeight="1" x14ac:dyDescent="0.2">
      <c r="A58" s="133"/>
      <c r="B58" s="242"/>
      <c r="C58" s="243"/>
      <c r="D58" s="244"/>
      <c r="E58" s="244"/>
      <c r="F58" s="244"/>
      <c r="G58" s="244"/>
      <c r="H58" s="244"/>
      <c r="I58" s="244"/>
      <c r="J58" s="244"/>
      <c r="K58" s="244"/>
      <c r="L58" s="242"/>
      <c r="M58" s="242"/>
      <c r="N58" s="242"/>
      <c r="O58" s="242"/>
      <c r="P58" s="242"/>
      <c r="Q58" s="242"/>
      <c r="R58" s="242"/>
      <c r="S58" s="242"/>
      <c r="T58" s="242"/>
      <c r="U58" s="242"/>
      <c r="V58" s="242"/>
      <c r="W58" s="245"/>
      <c r="X58" s="245"/>
      <c r="Y58" s="245"/>
      <c r="Z58" s="245"/>
      <c r="AA58" s="246"/>
      <c r="AB58" s="245"/>
      <c r="AC58" s="245"/>
      <c r="AD58" s="245"/>
      <c r="AE58" s="245"/>
      <c r="AF58" s="245"/>
      <c r="AG58" s="134"/>
    </row>
    <row r="59" spans="1:71" s="1" customFormat="1" ht="24.75" customHeight="1" x14ac:dyDescent="0.2">
      <c r="A59" s="183"/>
      <c r="B59" s="506" t="s">
        <v>259</v>
      </c>
      <c r="C59" s="506"/>
      <c r="D59" s="506"/>
      <c r="E59" s="506"/>
      <c r="F59" s="506"/>
      <c r="G59" s="506"/>
      <c r="H59" s="506"/>
      <c r="I59" s="506"/>
      <c r="J59" s="506"/>
      <c r="K59" s="506"/>
      <c r="L59" s="506"/>
      <c r="M59" s="506"/>
      <c r="N59" s="506"/>
      <c r="O59" s="506"/>
      <c r="P59" s="506"/>
      <c r="Q59" s="506"/>
      <c r="R59" s="506"/>
      <c r="S59" s="506"/>
      <c r="T59" s="506"/>
      <c r="U59" s="506"/>
      <c r="V59" s="506"/>
      <c r="W59" s="596" t="str">
        <f>IF(AND(W53=0,W55=0,W57=0),"",W53+W55+W57)</f>
        <v/>
      </c>
      <c r="X59" s="596"/>
      <c r="Y59" s="596"/>
      <c r="Z59" s="596"/>
      <c r="AA59" s="596"/>
      <c r="AB59" s="546" t="s">
        <v>44</v>
      </c>
      <c r="AC59" s="546"/>
      <c r="AD59" s="546"/>
      <c r="AE59" s="546"/>
      <c r="AF59" s="546"/>
      <c r="AG59" s="129"/>
    </row>
    <row r="60" spans="1:71" s="1" customFormat="1"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71" s="1" customFormat="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48"/>
      <c r="X61" s="548"/>
      <c r="Y61" s="548"/>
      <c r="Z61" s="548"/>
      <c r="AA61" s="548"/>
      <c r="AB61" s="508"/>
      <c r="AC61" s="508"/>
      <c r="AD61" s="508"/>
      <c r="AE61" s="508"/>
      <c r="AF61" s="508"/>
      <c r="AG61" s="129"/>
    </row>
    <row r="62" spans="1:71" s="1" customFormat="1"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71" s="1" customFormat="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48"/>
      <c r="X63" s="548"/>
      <c r="Y63" s="548"/>
      <c r="Z63" s="548"/>
      <c r="AA63" s="548"/>
      <c r="AB63" s="508"/>
      <c r="AC63" s="508"/>
      <c r="AD63" s="508"/>
      <c r="AE63" s="508"/>
      <c r="AF63" s="508"/>
      <c r="AG63" s="12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50"/>
      <c r="BK63" s="550"/>
      <c r="BL63" s="550"/>
      <c r="BM63" s="550"/>
      <c r="BN63" s="550"/>
      <c r="BO63" s="551" t="s">
        <v>211</v>
      </c>
      <c r="BP63" s="551"/>
      <c r="BQ63" s="551"/>
      <c r="BR63" s="551"/>
      <c r="BS63" s="551"/>
    </row>
    <row r="64" spans="1:71" s="1" customFormat="1"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c r="AO64" s="249"/>
      <c r="AP64" s="250"/>
      <c r="AQ64" s="251"/>
      <c r="AR64" s="251"/>
      <c r="AS64" s="251"/>
      <c r="AT64" s="251"/>
      <c r="AU64" s="251"/>
      <c r="AV64" s="251"/>
      <c r="AW64" s="251"/>
      <c r="AX64" s="251"/>
      <c r="AY64" s="249"/>
      <c r="AZ64" s="249"/>
      <c r="BA64" s="249"/>
      <c r="BB64" s="249"/>
      <c r="BC64" s="249"/>
      <c r="BD64" s="249"/>
      <c r="BE64" s="249"/>
      <c r="BF64" s="249"/>
      <c r="BG64" s="249"/>
      <c r="BH64" s="249"/>
      <c r="BI64" s="249"/>
      <c r="BJ64" s="252"/>
      <c r="BK64" s="252"/>
      <c r="BL64" s="252"/>
      <c r="BM64" s="252"/>
      <c r="BN64" s="253"/>
      <c r="BO64" s="252"/>
      <c r="BP64" s="252"/>
      <c r="BQ64" s="252"/>
      <c r="BR64" s="252"/>
      <c r="BS64" s="252"/>
    </row>
    <row r="65" spans="1:71" s="1" customFormat="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48"/>
      <c r="X65" s="548"/>
      <c r="Y65" s="548"/>
      <c r="Z65" s="548"/>
      <c r="AA65" s="548"/>
      <c r="AB65" s="508"/>
      <c r="AC65" s="508"/>
      <c r="AD65" s="508"/>
      <c r="AE65" s="508"/>
      <c r="AF65" s="508"/>
      <c r="AG65" s="12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50"/>
      <c r="BK65" s="550"/>
      <c r="BL65" s="550"/>
      <c r="BM65" s="550"/>
      <c r="BN65" s="550"/>
      <c r="BO65" s="551" t="s">
        <v>203</v>
      </c>
      <c r="BP65" s="551"/>
      <c r="BQ65" s="551"/>
      <c r="BR65" s="551"/>
      <c r="BS65" s="551"/>
    </row>
    <row r="66" spans="1:71" s="1" customFormat="1"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c r="AO66" s="252"/>
      <c r="AP66" s="254"/>
      <c r="AQ66" s="251"/>
      <c r="AR66" s="251"/>
      <c r="AS66" s="251"/>
      <c r="AT66" s="251"/>
      <c r="AU66" s="255"/>
      <c r="AV66" s="255"/>
      <c r="AW66" s="255"/>
      <c r="AX66" s="255"/>
      <c r="AY66" s="252"/>
      <c r="AZ66" s="252"/>
      <c r="BA66" s="252"/>
      <c r="BB66" s="252"/>
      <c r="BC66" s="252"/>
      <c r="BD66" s="252"/>
      <c r="BE66" s="252"/>
      <c r="BF66" s="252"/>
      <c r="BG66" s="252"/>
      <c r="BH66" s="252"/>
      <c r="BI66" s="252"/>
      <c r="BJ66" s="252"/>
      <c r="BK66" s="252"/>
      <c r="BL66" s="252"/>
      <c r="BM66" s="252"/>
      <c r="BN66" s="253"/>
      <c r="BO66" s="252"/>
      <c r="BP66" s="252"/>
      <c r="BQ66" s="252"/>
      <c r="BR66" s="252"/>
      <c r="BS66" s="252"/>
    </row>
    <row r="67" spans="1:71" s="1" customFormat="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48"/>
      <c r="X67" s="548"/>
      <c r="Y67" s="548"/>
      <c r="Z67" s="548"/>
      <c r="AA67" s="548"/>
      <c r="AB67" s="508"/>
      <c r="AC67" s="508"/>
      <c r="AD67" s="508"/>
      <c r="AE67" s="508"/>
      <c r="AF67" s="508"/>
      <c r="AG67" s="12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50"/>
      <c r="BK67" s="550"/>
      <c r="BL67" s="550"/>
      <c r="BM67" s="550"/>
      <c r="BN67" s="550"/>
      <c r="BO67" s="551" t="s">
        <v>212</v>
      </c>
      <c r="BP67" s="551"/>
      <c r="BQ67" s="551"/>
      <c r="BR67" s="551"/>
      <c r="BS67" s="551"/>
    </row>
    <row r="68" spans="1:71" s="1" customFormat="1"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71" s="1" customFormat="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48"/>
      <c r="X69" s="548"/>
      <c r="Y69" s="548"/>
      <c r="Z69" s="548"/>
      <c r="AA69" s="548"/>
      <c r="AB69" s="508"/>
      <c r="AC69" s="508"/>
      <c r="AD69" s="508"/>
      <c r="AE69" s="508"/>
      <c r="AF69" s="508"/>
      <c r="AG69" s="129"/>
    </row>
    <row r="70" spans="1:71" s="1" customFormat="1"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71" s="1" customFormat="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48"/>
      <c r="X71" s="548"/>
      <c r="Y71" s="548"/>
      <c r="Z71" s="548"/>
      <c r="AA71" s="548"/>
      <c r="AB71" s="508"/>
      <c r="AC71" s="508"/>
      <c r="AD71" s="508"/>
      <c r="AE71" s="508"/>
      <c r="AF71" s="508"/>
      <c r="AG71" s="129"/>
    </row>
    <row r="72" spans="1:71" s="1" customFormat="1"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71" s="1" customFormat="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48"/>
      <c r="X73" s="548"/>
      <c r="Y73" s="548"/>
      <c r="Z73" s="548"/>
      <c r="AA73" s="548"/>
      <c r="AB73" s="508"/>
      <c r="AC73" s="508"/>
      <c r="AD73" s="508"/>
      <c r="AE73" s="508"/>
      <c r="AF73" s="508"/>
      <c r="AG73" s="129"/>
    </row>
    <row r="74" spans="1:71" s="1" customFormat="1"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256"/>
      <c r="X74" s="202"/>
      <c r="Y74" s="199"/>
      <c r="Z74" s="199"/>
      <c r="AA74" s="199"/>
      <c r="AB74" s="199"/>
      <c r="AC74" s="199"/>
      <c r="AD74" s="199"/>
      <c r="AE74" s="199"/>
      <c r="AF74" s="199"/>
      <c r="AG74" s="129"/>
    </row>
    <row r="75" spans="1:71" s="1" customFormat="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48"/>
      <c r="X75" s="548"/>
      <c r="Y75" s="548"/>
      <c r="Z75" s="548"/>
      <c r="AA75" s="548"/>
      <c r="AB75" s="508"/>
      <c r="AC75" s="508"/>
      <c r="AD75" s="508"/>
      <c r="AE75" s="508"/>
      <c r="AF75" s="508"/>
      <c r="AG75" s="129"/>
    </row>
    <row r="76" spans="1:71" s="1" customFormat="1"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71" s="1" customFormat="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48"/>
      <c r="X77" s="548"/>
      <c r="Y77" s="548"/>
      <c r="Z77" s="548"/>
      <c r="AA77" s="548"/>
      <c r="AB77" s="508"/>
      <c r="AC77" s="508"/>
      <c r="AD77" s="508"/>
      <c r="AE77" s="508"/>
      <c r="AF77" s="508"/>
      <c r="AG77" s="129"/>
    </row>
    <row r="78" spans="1:71" s="1" customFormat="1"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71" s="1" customFormat="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48"/>
      <c r="X79" s="548"/>
      <c r="Y79" s="548"/>
      <c r="Z79" s="548"/>
      <c r="AA79" s="548"/>
      <c r="AB79" s="508"/>
      <c r="AC79" s="508"/>
      <c r="AD79" s="508"/>
      <c r="AE79" s="508"/>
      <c r="AF79" s="508"/>
      <c r="AG79" s="129"/>
    </row>
    <row r="80" spans="1:71" s="1" customFormat="1"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41" s="1" customFormat="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48"/>
      <c r="X81" s="548"/>
      <c r="Y81" s="548"/>
      <c r="Z81" s="548"/>
      <c r="AA81" s="548"/>
      <c r="AB81" s="508"/>
      <c r="AC81" s="508"/>
      <c r="AD81" s="508"/>
      <c r="AE81" s="508"/>
      <c r="AF81" s="508"/>
      <c r="AG81" s="129"/>
    </row>
    <row r="82" spans="1:41" s="1" customFormat="1"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41" s="1" customFormat="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48"/>
      <c r="X83" s="548"/>
      <c r="Y83" s="548"/>
      <c r="Z83" s="548"/>
      <c r="AA83" s="548"/>
      <c r="AB83" s="508"/>
      <c r="AC83" s="508"/>
      <c r="AD83" s="508"/>
      <c r="AE83" s="508"/>
      <c r="AF83" s="508"/>
      <c r="AG83" s="129"/>
    </row>
    <row r="84" spans="1:41" s="1" customFormat="1"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41" s="1" customFormat="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48"/>
      <c r="X85" s="548"/>
      <c r="Y85" s="548"/>
      <c r="Z85" s="548"/>
      <c r="AA85" s="548"/>
      <c r="AB85" s="508"/>
      <c r="AC85" s="508"/>
      <c r="AD85" s="508"/>
      <c r="AE85" s="508"/>
      <c r="AF85" s="508"/>
      <c r="AG85" s="129"/>
    </row>
    <row r="86" spans="1:41" s="1" customFormat="1"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41" s="1" customFormat="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48"/>
      <c r="X87" s="548"/>
      <c r="Y87" s="548"/>
      <c r="Z87" s="548"/>
      <c r="AA87" s="548"/>
      <c r="AB87" s="508"/>
      <c r="AC87" s="508"/>
      <c r="AD87" s="508"/>
      <c r="AE87" s="508"/>
      <c r="AF87" s="508"/>
      <c r="AG87" s="129"/>
    </row>
    <row r="88" spans="1:41" s="1" customFormat="1"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41" s="1" customFormat="1"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41"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41" s="1" customFormat="1" ht="14.25" customHeight="1" x14ac:dyDescent="0.2">
      <c r="A91" s="183"/>
      <c r="B91" s="544" t="s">
        <v>260</v>
      </c>
      <c r="C91" s="544"/>
      <c r="D91" s="544"/>
      <c r="E91" s="544"/>
      <c r="F91" s="544"/>
      <c r="G91" s="544"/>
      <c r="H91" s="544"/>
      <c r="I91" s="544"/>
      <c r="J91" s="544"/>
      <c r="K91" s="544"/>
      <c r="L91" s="544"/>
      <c r="M91" s="544"/>
      <c r="N91" s="544"/>
      <c r="O91" s="544"/>
      <c r="P91" s="544"/>
      <c r="Q91" s="544"/>
      <c r="R91" s="544"/>
      <c r="S91" s="544"/>
      <c r="T91" s="544"/>
      <c r="U91" s="544"/>
      <c r="V91" s="544"/>
      <c r="W91" s="513" t="s">
        <v>15</v>
      </c>
      <c r="X91" s="513"/>
      <c r="Y91" s="513"/>
      <c r="Z91" s="513"/>
      <c r="AA91" s="513"/>
      <c r="AB91" s="513"/>
      <c r="AC91" s="513"/>
      <c r="AD91" s="513"/>
      <c r="AE91" s="513"/>
      <c r="AF91" s="513"/>
      <c r="AG91" s="129"/>
    </row>
    <row r="92" spans="1:41" s="1" customFormat="1" ht="3" customHeight="1" x14ac:dyDescent="0.2">
      <c r="A92" s="133"/>
      <c r="B92" s="242"/>
      <c r="C92" s="243"/>
      <c r="D92" s="244"/>
      <c r="E92" s="244"/>
      <c r="F92" s="244"/>
      <c r="G92" s="244"/>
      <c r="H92" s="244"/>
      <c r="I92" s="244"/>
      <c r="J92" s="244"/>
      <c r="K92" s="244"/>
      <c r="L92" s="242"/>
      <c r="M92" s="242"/>
      <c r="N92" s="242"/>
      <c r="O92" s="242"/>
      <c r="P92" s="242"/>
      <c r="Q92" s="242"/>
      <c r="R92" s="242"/>
      <c r="S92" s="242"/>
      <c r="T92" s="242"/>
      <c r="U92" s="242"/>
      <c r="V92" s="242"/>
      <c r="W92" s="245"/>
      <c r="X92" s="245"/>
      <c r="Y92" s="245"/>
      <c r="Z92" s="245"/>
      <c r="AA92" s="245"/>
      <c r="AB92" s="245"/>
      <c r="AC92" s="245"/>
      <c r="AD92" s="245"/>
      <c r="AE92" s="245"/>
      <c r="AF92" s="245"/>
      <c r="AG92" s="129"/>
    </row>
    <row r="93" spans="1:41" s="1" customFormat="1" ht="12.75" customHeight="1" x14ac:dyDescent="0.2">
      <c r="A93" s="183"/>
      <c r="B93" s="544" t="s">
        <v>261</v>
      </c>
      <c r="C93" s="544"/>
      <c r="D93" s="544"/>
      <c r="E93" s="544"/>
      <c r="F93" s="544"/>
      <c r="G93" s="544"/>
      <c r="H93" s="544"/>
      <c r="I93" s="544"/>
      <c r="J93" s="544"/>
      <c r="K93" s="544"/>
      <c r="L93" s="544"/>
      <c r="M93" s="544"/>
      <c r="N93" s="544"/>
      <c r="O93" s="544"/>
      <c r="P93" s="544"/>
      <c r="Q93" s="544"/>
      <c r="R93" s="544"/>
      <c r="S93" s="544"/>
      <c r="T93" s="544"/>
      <c r="U93" s="544"/>
      <c r="V93" s="544"/>
      <c r="W93" s="513"/>
      <c r="X93" s="513"/>
      <c r="Y93" s="513"/>
      <c r="Z93" s="513"/>
      <c r="AA93" s="513"/>
      <c r="AB93" s="513"/>
      <c r="AC93" s="513"/>
      <c r="AD93" s="513"/>
      <c r="AE93" s="513"/>
      <c r="AF93" s="513"/>
      <c r="AG93" s="129"/>
      <c r="AL93" s="173"/>
    </row>
    <row r="94" spans="1:41" s="1" customFormat="1" ht="3" hidden="1" customHeight="1" x14ac:dyDescent="0.2">
      <c r="A94" s="133"/>
      <c r="B94" s="242"/>
      <c r="C94" s="243"/>
      <c r="D94" s="244"/>
      <c r="E94" s="244"/>
      <c r="F94" s="244"/>
      <c r="G94" s="244"/>
      <c r="H94" s="244"/>
      <c r="I94" s="244"/>
      <c r="J94" s="244"/>
      <c r="K94" s="244"/>
      <c r="L94" s="242"/>
      <c r="M94" s="242"/>
      <c r="N94" s="242"/>
      <c r="O94" s="242"/>
      <c r="P94" s="242"/>
      <c r="Q94" s="242"/>
      <c r="R94" s="242"/>
      <c r="S94" s="242"/>
      <c r="T94" s="242"/>
      <c r="U94" s="242"/>
      <c r="V94" s="242"/>
      <c r="W94" s="245"/>
      <c r="X94" s="245"/>
      <c r="Y94" s="245"/>
      <c r="Z94" s="245"/>
      <c r="AA94" s="245"/>
      <c r="AB94" s="245"/>
      <c r="AC94" s="245"/>
      <c r="AD94" s="245"/>
      <c r="AE94" s="245"/>
      <c r="AF94" s="245"/>
      <c r="AG94" s="129"/>
    </row>
    <row r="95" spans="1:41" s="1" customFormat="1" ht="12.95" hidden="1" customHeight="1" x14ac:dyDescent="0.2">
      <c r="A95" s="183"/>
      <c r="B95" s="506"/>
      <c r="C95" s="506"/>
      <c r="D95" s="506"/>
      <c r="E95" s="506"/>
      <c r="F95" s="506"/>
      <c r="G95" s="506"/>
      <c r="H95" s="506"/>
      <c r="I95" s="506"/>
      <c r="J95" s="506"/>
      <c r="K95" s="506"/>
      <c r="L95" s="506"/>
      <c r="M95" s="506"/>
      <c r="N95" s="506"/>
      <c r="O95" s="506"/>
      <c r="P95" s="506"/>
      <c r="Q95" s="506"/>
      <c r="R95" s="506"/>
      <c r="S95" s="506"/>
      <c r="T95" s="506"/>
      <c r="U95" s="506"/>
      <c r="V95" s="506"/>
      <c r="W95" s="513"/>
      <c r="X95" s="513"/>
      <c r="Y95" s="513"/>
      <c r="Z95" s="513"/>
      <c r="AA95" s="513"/>
      <c r="AB95" s="513"/>
      <c r="AC95" s="513"/>
      <c r="AD95" s="513"/>
      <c r="AE95" s="513"/>
      <c r="AF95" s="513"/>
      <c r="AG95" s="129"/>
      <c r="AO95" s="207"/>
    </row>
    <row r="96" spans="1:41" s="1" customFormat="1" ht="12.75" hidden="1" customHeight="1" x14ac:dyDescent="0.2">
      <c r="A96" s="133"/>
      <c r="B96" s="242"/>
      <c r="C96" s="243"/>
      <c r="D96" s="244"/>
      <c r="E96" s="244"/>
      <c r="F96" s="244"/>
      <c r="G96" s="244"/>
      <c r="H96" s="244"/>
      <c r="I96" s="244"/>
      <c r="J96" s="244"/>
      <c r="K96" s="244"/>
      <c r="L96" s="242"/>
      <c r="M96" s="242"/>
      <c r="N96" s="242"/>
      <c r="O96" s="242"/>
      <c r="P96" s="242"/>
      <c r="Q96" s="242"/>
      <c r="R96" s="242"/>
      <c r="S96" s="242"/>
      <c r="T96" s="242"/>
      <c r="U96" s="242"/>
      <c r="V96" s="242"/>
      <c r="W96" s="245"/>
      <c r="X96" s="245"/>
      <c r="Y96" s="245"/>
      <c r="Z96" s="245"/>
      <c r="AA96" s="245"/>
      <c r="AB96" s="245"/>
      <c r="AC96" s="245"/>
      <c r="AD96" s="245"/>
      <c r="AE96" s="245"/>
      <c r="AF96" s="245"/>
      <c r="AG96" s="129"/>
    </row>
    <row r="97" spans="1:41" s="1" customFormat="1" hidden="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53"/>
      <c r="X97" s="553"/>
      <c r="Y97" s="553"/>
      <c r="Z97" s="553"/>
      <c r="AA97" s="553"/>
      <c r="AB97" s="553"/>
      <c r="AC97" s="553"/>
      <c r="AD97" s="553"/>
      <c r="AE97" s="553"/>
      <c r="AF97" s="553"/>
      <c r="AG97" s="129"/>
    </row>
    <row r="98" spans="1:41" s="1" customFormat="1" ht="12.75"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245"/>
      <c r="X98" s="245"/>
      <c r="Y98" s="245"/>
      <c r="Z98" s="245"/>
      <c r="AA98" s="245"/>
      <c r="AB98" s="245"/>
      <c r="AC98" s="245"/>
      <c r="AD98" s="245"/>
      <c r="AE98" s="245"/>
      <c r="AF98" s="245"/>
      <c r="AG98" s="129"/>
    </row>
    <row r="99" spans="1:41" s="1" customFormat="1" ht="12.75" hidden="1" customHeight="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53"/>
      <c r="X99" s="553"/>
      <c r="Y99" s="553"/>
      <c r="Z99" s="553"/>
      <c r="AA99" s="553"/>
      <c r="AB99" s="553"/>
      <c r="AC99" s="553"/>
      <c r="AD99" s="553"/>
      <c r="AE99" s="553"/>
      <c r="AF99" s="553"/>
      <c r="AG99" s="129"/>
    </row>
    <row r="100" spans="1:41" s="1" customFormat="1" ht="12.75" hidden="1"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245"/>
      <c r="X100" s="245"/>
      <c r="Y100" s="245"/>
      <c r="Z100" s="245"/>
      <c r="AA100" s="245"/>
      <c r="AB100" s="245"/>
      <c r="AC100" s="245"/>
      <c r="AD100" s="245"/>
      <c r="AE100" s="245"/>
      <c r="AF100" s="245"/>
      <c r="AG100" s="129"/>
    </row>
    <row r="101" spans="1:41" s="1" customFormat="1" hidden="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53"/>
      <c r="X101" s="553"/>
      <c r="Y101" s="553"/>
      <c r="Z101" s="553"/>
      <c r="AA101" s="553"/>
      <c r="AB101" s="553"/>
      <c r="AC101" s="553"/>
      <c r="AD101" s="553"/>
      <c r="AE101" s="553"/>
      <c r="AF101" s="553"/>
      <c r="AG101" s="129"/>
    </row>
    <row r="102" spans="1:41" s="1" customFormat="1" ht="12.75" hidden="1" customHeight="1" x14ac:dyDescent="0.2">
      <c r="A102" s="133"/>
      <c r="B102" s="242"/>
      <c r="C102" s="243"/>
      <c r="D102" s="244"/>
      <c r="E102" s="244"/>
      <c r="F102" s="244"/>
      <c r="G102" s="244"/>
      <c r="H102" s="244"/>
      <c r="I102" s="244"/>
      <c r="J102" s="244"/>
      <c r="K102" s="244"/>
      <c r="L102" s="242"/>
      <c r="M102" s="242"/>
      <c r="N102" s="242"/>
      <c r="O102" s="242"/>
      <c r="P102" s="242"/>
      <c r="Q102" s="242"/>
      <c r="R102" s="242"/>
      <c r="S102" s="242"/>
      <c r="T102" s="242"/>
      <c r="U102" s="242"/>
      <c r="V102" s="242"/>
      <c r="W102" s="245"/>
      <c r="X102" s="245"/>
      <c r="Y102" s="245"/>
      <c r="Z102" s="245"/>
      <c r="AA102" s="245"/>
      <c r="AB102" s="245"/>
      <c r="AC102" s="245"/>
      <c r="AD102" s="245"/>
      <c r="AE102" s="245"/>
      <c r="AF102" s="245"/>
      <c r="AG102" s="129"/>
    </row>
    <row r="103" spans="1:41" s="1" customFormat="1" hidden="1" x14ac:dyDescent="0.2">
      <c r="A103" s="183"/>
      <c r="B103" s="544"/>
      <c r="C103" s="544"/>
      <c r="D103" s="544"/>
      <c r="E103" s="544"/>
      <c r="F103" s="544"/>
      <c r="G103" s="544"/>
      <c r="H103" s="544"/>
      <c r="I103" s="544"/>
      <c r="J103" s="544"/>
      <c r="K103" s="544"/>
      <c r="L103" s="544"/>
      <c r="M103" s="544"/>
      <c r="N103" s="544"/>
      <c r="O103" s="544"/>
      <c r="P103" s="544"/>
      <c r="Q103" s="544"/>
      <c r="R103" s="544"/>
      <c r="S103" s="544"/>
      <c r="T103" s="544"/>
      <c r="U103" s="544"/>
      <c r="V103" s="544"/>
      <c r="W103" s="553"/>
      <c r="X103" s="553"/>
      <c r="Y103" s="553"/>
      <c r="Z103" s="553"/>
      <c r="AA103" s="553"/>
      <c r="AB103" s="553"/>
      <c r="AC103" s="553"/>
      <c r="AD103" s="553"/>
      <c r="AE103" s="553"/>
      <c r="AF103" s="553"/>
      <c r="AG103" s="129"/>
    </row>
    <row r="104" spans="1:41" s="1" customFormat="1" ht="12.75" hidden="1" customHeight="1" x14ac:dyDescent="0.2">
      <c r="A104" s="133"/>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s="1" customFormat="1" ht="12.75" hidden="1" customHeight="1" x14ac:dyDescent="0.2">
      <c r="A105" s="183"/>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13"/>
      <c r="X105" s="513"/>
      <c r="Y105" s="513"/>
      <c r="Z105" s="513"/>
      <c r="AA105" s="513"/>
      <c r="AB105" s="513"/>
      <c r="AC105" s="513"/>
      <c r="AD105" s="513"/>
      <c r="AE105" s="513"/>
      <c r="AF105" s="513"/>
      <c r="AG105" s="129"/>
    </row>
    <row r="106" spans="1:41" s="1" customFormat="1" ht="3" customHeight="1" x14ac:dyDescent="0.2">
      <c r="A106" s="133"/>
      <c r="B106" s="242"/>
      <c r="C106" s="243"/>
      <c r="D106" s="244"/>
      <c r="E106" s="244"/>
      <c r="F106" s="244"/>
      <c r="G106" s="244"/>
      <c r="H106" s="244"/>
      <c r="I106" s="244"/>
      <c r="J106" s="244"/>
      <c r="K106" s="244"/>
      <c r="L106" s="242"/>
      <c r="M106" s="242"/>
      <c r="N106" s="242"/>
      <c r="O106" s="242"/>
      <c r="P106" s="242"/>
      <c r="Q106" s="242"/>
      <c r="R106" s="242"/>
      <c r="S106" s="242"/>
      <c r="T106" s="242"/>
      <c r="U106" s="242"/>
      <c r="V106" s="242"/>
      <c r="W106" s="245"/>
      <c r="X106" s="245"/>
      <c r="Y106" s="245"/>
      <c r="Z106" s="245"/>
      <c r="AA106" s="245"/>
      <c r="AB106" s="245"/>
      <c r="AC106" s="245"/>
      <c r="AD106" s="245"/>
      <c r="AE106" s="245"/>
      <c r="AF106" s="245"/>
      <c r="AG106" s="129"/>
    </row>
    <row r="107" spans="1:41" s="1" customFormat="1" ht="20.2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s="1" customFormat="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s="1" customFormat="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71"/>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209"/>
      <c r="AH112" s="172"/>
      <c r="AI112" s="172"/>
      <c r="AJ112" s="172"/>
      <c r="AK112" s="172"/>
      <c r="AL112" s="1"/>
      <c r="AM112" s="1"/>
    </row>
    <row r="113" spans="1:39" s="174" customFormat="1" ht="2.25" hidden="1"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s="1" customFormat="1"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s="1" customFormat="1" ht="141" customHeight="1" x14ac:dyDescent="0.2">
      <c r="A116" s="133"/>
      <c r="B116" s="571" t="s">
        <v>224</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129"/>
      <c r="AL116" s="174"/>
      <c r="AM116" s="174"/>
    </row>
    <row r="117" spans="1:39" s="1" customFormat="1"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s="1" customFormat="1"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s="1" customFormat="1"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s="1" customFormat="1" ht="124.5" customHeight="1" x14ac:dyDescent="0.2">
      <c r="A120" s="133"/>
      <c r="B120" s="509" t="s">
        <v>262</v>
      </c>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s="1" customFormat="1"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s="1" customFormat="1"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s="1" customFormat="1"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52">
    <mergeCell ref="B112:AF112"/>
    <mergeCell ref="B116:AF116"/>
    <mergeCell ref="B120:AF120"/>
    <mergeCell ref="A123:AF123"/>
    <mergeCell ref="B107:V107"/>
    <mergeCell ref="W107:AF107"/>
    <mergeCell ref="B108:V108"/>
    <mergeCell ref="B109:E109"/>
    <mergeCell ref="F109:V109"/>
    <mergeCell ref="W109:AF109"/>
    <mergeCell ref="B101:V101"/>
    <mergeCell ref="W101:AF101"/>
    <mergeCell ref="B103:V103"/>
    <mergeCell ref="W103:AF103"/>
    <mergeCell ref="B104:V104"/>
    <mergeCell ref="B105:V105"/>
    <mergeCell ref="W105:AF105"/>
    <mergeCell ref="B95:V95"/>
    <mergeCell ref="W95:AF95"/>
    <mergeCell ref="B97:V97"/>
    <mergeCell ref="W97:AF97"/>
    <mergeCell ref="B99:V99"/>
    <mergeCell ref="W99:AF99"/>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7:V67"/>
    <mergeCell ref="W67:AA67"/>
    <mergeCell ref="AB67:AF67"/>
    <mergeCell ref="AO67:BI67"/>
    <mergeCell ref="BJ67:BN67"/>
    <mergeCell ref="BO67:BS67"/>
    <mergeCell ref="AO63:BI63"/>
    <mergeCell ref="BJ63:BN63"/>
    <mergeCell ref="BO63:BS63"/>
    <mergeCell ref="B65:V65"/>
    <mergeCell ref="W65:AA65"/>
    <mergeCell ref="AB65:AF65"/>
    <mergeCell ref="AO65:BI65"/>
    <mergeCell ref="BJ65:BN65"/>
    <mergeCell ref="BO65:BS65"/>
    <mergeCell ref="B61:V61"/>
    <mergeCell ref="W61:AA61"/>
    <mergeCell ref="AB61:AF61"/>
    <mergeCell ref="B63:V63"/>
    <mergeCell ref="W63:AA63"/>
    <mergeCell ref="AB63:AF63"/>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W47:AA47"/>
    <mergeCell ref="AB47:AF47"/>
    <mergeCell ref="B35:AF35"/>
    <mergeCell ref="B38:V38"/>
    <mergeCell ref="W38:AA38"/>
    <mergeCell ref="AB38:AF38"/>
    <mergeCell ref="B40:V40"/>
    <mergeCell ref="AB40:AF40"/>
    <mergeCell ref="B31:E31"/>
    <mergeCell ref="F31:Q31"/>
    <mergeCell ref="R31:V31"/>
    <mergeCell ref="W31:AA31"/>
    <mergeCell ref="AB31:AF31"/>
    <mergeCell ref="B34:AF34"/>
    <mergeCell ref="B29:E29"/>
    <mergeCell ref="F29:Q29"/>
    <mergeCell ref="R29:V29"/>
    <mergeCell ref="W29:AA29"/>
    <mergeCell ref="AB29:AF29"/>
    <mergeCell ref="F30:Q30"/>
    <mergeCell ref="R30:V30"/>
    <mergeCell ref="W30:AA30"/>
    <mergeCell ref="AB30:AF30"/>
    <mergeCell ref="F27:Q27"/>
    <mergeCell ref="R27:V27"/>
    <mergeCell ref="W27:AA27"/>
    <mergeCell ref="AB27:AF27"/>
    <mergeCell ref="F28:Q28"/>
    <mergeCell ref="R28:V28"/>
    <mergeCell ref="W28:AA28"/>
    <mergeCell ref="AB28:AF28"/>
    <mergeCell ref="B25:E25"/>
    <mergeCell ref="F25:Q25"/>
    <mergeCell ref="R25:V25"/>
    <mergeCell ref="W25:AA25"/>
    <mergeCell ref="AB25:AF25"/>
    <mergeCell ref="B26:E26"/>
    <mergeCell ref="F26:Q26"/>
    <mergeCell ref="R26:V26"/>
    <mergeCell ref="W26:AA26"/>
    <mergeCell ref="AB26:AF26"/>
    <mergeCell ref="B17:O19"/>
    <mergeCell ref="R17:AF19"/>
    <mergeCell ref="A24:Q24"/>
    <mergeCell ref="R24:V24"/>
    <mergeCell ref="W24:AA24"/>
    <mergeCell ref="AB24:AF24"/>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1" manualBreakCount="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SheetLayoutView="100" workbookViewId="0">
      <selection activeCell="B17" sqref="B17"/>
    </sheetView>
  </sheetViews>
  <sheetFormatPr defaultColWidth="0" defaultRowHeight="12.75" zeroHeight="1" x14ac:dyDescent="0.2"/>
  <cols>
    <col min="1" max="1" width="4.28515625" style="218" customWidth="1"/>
    <col min="2" max="15" width="3.42578125" style="219" customWidth="1"/>
    <col min="16" max="16" width="0.42578125" style="219" customWidth="1"/>
    <col min="17" max="32" width="3.42578125" style="219" customWidth="1"/>
    <col min="33" max="33" width="1.42578125" style="219" customWidth="1"/>
    <col min="34" max="16384" width="0" style="219" hidden="1"/>
  </cols>
  <sheetData>
    <row r="1" spans="1:35" s="1" customFormat="1" ht="18.75" customHeight="1" x14ac:dyDescent="0.2">
      <c r="A1" s="125"/>
      <c r="B1" s="465" t="s">
        <v>164</v>
      </c>
      <c r="C1" s="465"/>
      <c r="D1" s="465"/>
      <c r="E1" s="466" t="str">
        <f>'ELENCO CRITERI'!A52</f>
        <v>2.2.2</v>
      </c>
      <c r="F1" s="466"/>
      <c r="G1" s="466"/>
      <c r="H1" s="466"/>
      <c r="I1" s="46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s="1" customFormat="1" x14ac:dyDescent="0.2">
      <c r="A3" s="125"/>
      <c r="B3" s="469" t="str">
        <f>'ELENCO CRITERI'!B52</f>
        <v>Energia elettrica</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s="1" customFormat="1"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s="1" customFormat="1" ht="15.75" x14ac:dyDescent="0.2">
      <c r="A5" s="125"/>
      <c r="B5" s="142" t="s">
        <v>165</v>
      </c>
      <c r="C5" s="151"/>
      <c r="D5" s="142"/>
      <c r="E5" s="142"/>
      <c r="F5" s="142"/>
      <c r="G5" s="142"/>
      <c r="H5" s="142"/>
      <c r="I5" s="142"/>
      <c r="J5" s="142"/>
      <c r="K5" s="142"/>
      <c r="L5" s="142"/>
      <c r="M5" s="142"/>
      <c r="N5" s="142"/>
      <c r="O5" s="142"/>
      <c r="P5" s="142"/>
      <c r="Q5" s="138"/>
      <c r="R5" s="142" t="s">
        <v>166</v>
      </c>
      <c r="S5" s="142"/>
      <c r="T5" s="142"/>
      <c r="U5" s="142"/>
      <c r="V5" s="142"/>
      <c r="W5" s="142"/>
      <c r="X5" s="142"/>
      <c r="Y5" s="142"/>
      <c r="Z5" s="142"/>
      <c r="AA5" s="142"/>
      <c r="AB5" s="142"/>
      <c r="AC5" s="142"/>
      <c r="AD5" s="142"/>
      <c r="AE5" s="142"/>
      <c r="AF5" s="138"/>
      <c r="AG5" s="129"/>
      <c r="AI5" s="9"/>
    </row>
    <row r="6" spans="1:35" s="1" customFormat="1" ht="12.75" customHeight="1" x14ac:dyDescent="0.2">
      <c r="A6" s="127"/>
      <c r="B6" s="472" t="str">
        <f>'ELENCO CRITERI'!A13</f>
        <v>2. Consumo di risorse</v>
      </c>
      <c r="C6" s="472"/>
      <c r="D6" s="472"/>
      <c r="E6" s="472"/>
      <c r="F6" s="472"/>
      <c r="G6" s="472"/>
      <c r="H6" s="472"/>
      <c r="I6" s="472"/>
      <c r="J6" s="472"/>
      <c r="K6" s="472"/>
      <c r="L6" s="472"/>
      <c r="M6" s="472"/>
      <c r="N6" s="472"/>
      <c r="O6" s="472"/>
      <c r="P6" s="128"/>
      <c r="Q6" s="13"/>
      <c r="R6" s="472" t="str">
        <f>'ELENCO CRITERI'!A45</f>
        <v>2.2 Energia da fonti rinnovabili</v>
      </c>
      <c r="S6" s="472"/>
      <c r="T6" s="472"/>
      <c r="U6" s="472"/>
      <c r="V6" s="472"/>
      <c r="W6" s="472"/>
      <c r="X6" s="472"/>
      <c r="Y6" s="472"/>
      <c r="Z6" s="472"/>
      <c r="AA6" s="472"/>
      <c r="AB6" s="472"/>
      <c r="AC6" s="472"/>
      <c r="AD6" s="472"/>
      <c r="AE6" s="472"/>
      <c r="AF6" s="472"/>
      <c r="AG6" s="129"/>
      <c r="AI6" s="9"/>
    </row>
    <row r="7" spans="1:35" s="1" customFormat="1"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row>
    <row r="8" spans="1:35" s="1" customFormat="1"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s="1" customFormat="1"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s="1" customFormat="1" ht="15.75" x14ac:dyDescent="0.2">
      <c r="A10" s="125"/>
      <c r="B10" s="142" t="s">
        <v>167</v>
      </c>
      <c r="C10" s="151"/>
      <c r="D10" s="142"/>
      <c r="E10" s="142"/>
      <c r="F10" s="142"/>
      <c r="G10" s="142"/>
      <c r="H10" s="142"/>
      <c r="I10" s="142"/>
      <c r="J10" s="142"/>
      <c r="K10" s="142"/>
      <c r="L10" s="142"/>
      <c r="M10" s="142"/>
      <c r="N10" s="142"/>
      <c r="O10" s="142"/>
      <c r="P10" s="138"/>
      <c r="Q10" s="141"/>
      <c r="R10" s="142" t="s">
        <v>168</v>
      </c>
      <c r="S10" s="142"/>
      <c r="T10" s="142"/>
      <c r="U10" s="142"/>
      <c r="V10" s="142"/>
      <c r="W10" s="142"/>
      <c r="X10" s="142"/>
      <c r="Y10" s="142"/>
      <c r="Z10" s="142"/>
      <c r="AA10" s="142"/>
      <c r="AB10" s="142"/>
      <c r="AC10" s="142"/>
      <c r="AD10" s="142"/>
      <c r="AE10" s="142"/>
      <c r="AF10" s="138"/>
      <c r="AG10" s="129"/>
    </row>
    <row r="11" spans="1:35" s="1" customFormat="1" ht="13.35" customHeight="1" x14ac:dyDescent="0.2">
      <c r="A11" s="127"/>
      <c r="B11" s="555" t="str">
        <f>'ELENCO CRITERI'!F54</f>
        <v>Incoraggiare l’uso di energia elettrica prodotta da fonti rinnovabili.</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row>
    <row r="12" spans="1:35" s="1" customFormat="1" x14ac:dyDescent="0.2">
      <c r="A12" s="127"/>
      <c r="B12" s="555"/>
      <c r="C12" s="555"/>
      <c r="D12" s="555"/>
      <c r="E12" s="555"/>
      <c r="F12" s="555"/>
      <c r="G12" s="555"/>
      <c r="H12" s="555"/>
      <c r="I12" s="555"/>
      <c r="J12" s="555"/>
      <c r="K12" s="555"/>
      <c r="L12" s="555"/>
      <c r="M12" s="555"/>
      <c r="N12" s="555"/>
      <c r="O12" s="555"/>
      <c r="P12" s="128"/>
      <c r="Q12" s="13"/>
      <c r="R12" s="475">
        <f>'PESATURA SISTEMA'!Q21</f>
        <v>0.5</v>
      </c>
      <c r="S12" s="475"/>
      <c r="T12" s="475"/>
      <c r="U12" s="475"/>
      <c r="V12" s="475"/>
      <c r="W12" s="475"/>
      <c r="X12" s="475"/>
      <c r="Y12" s="475">
        <f>'PESATURA SISTEMA'!R21</f>
        <v>6.9999999999999993E-2</v>
      </c>
      <c r="Z12" s="475"/>
      <c r="AA12" s="475"/>
      <c r="AB12" s="475"/>
      <c r="AC12" s="475"/>
      <c r="AD12" s="475"/>
      <c r="AE12" s="475"/>
      <c r="AF12" s="475"/>
      <c r="AG12" s="129"/>
    </row>
    <row r="13" spans="1:35" s="1" customFormat="1"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row>
    <row r="14" spans="1:35" s="1" customFormat="1"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s="1" customFormat="1"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s="1" customFormat="1" ht="15.75" x14ac:dyDescent="0.2">
      <c r="A16" s="125"/>
      <c r="B16" s="142" t="s">
        <v>171</v>
      </c>
      <c r="C16" s="151"/>
      <c r="D16" s="142"/>
      <c r="E16" s="142"/>
      <c r="F16" s="142"/>
      <c r="G16" s="142"/>
      <c r="H16" s="142"/>
      <c r="I16" s="142"/>
      <c r="J16" s="142"/>
      <c r="K16" s="142"/>
      <c r="L16" s="142"/>
      <c r="M16" s="142"/>
      <c r="N16" s="142"/>
      <c r="O16" s="142"/>
      <c r="P16" s="138"/>
      <c r="Q16" s="141"/>
      <c r="R16" s="142" t="s">
        <v>172</v>
      </c>
      <c r="S16" s="142"/>
      <c r="T16" s="142"/>
      <c r="U16" s="142"/>
      <c r="V16" s="142"/>
      <c r="W16" s="142"/>
      <c r="X16" s="142"/>
      <c r="Y16" s="142"/>
      <c r="Z16" s="142"/>
      <c r="AA16" s="142"/>
      <c r="AB16" s="142"/>
      <c r="AC16" s="142"/>
      <c r="AD16" s="142"/>
      <c r="AE16" s="142"/>
      <c r="AF16" s="138"/>
      <c r="AG16" s="129"/>
    </row>
    <row r="17" spans="1:37" s="1" customFormat="1" x14ac:dyDescent="0.2">
      <c r="A17" s="127"/>
      <c r="B17" s="555" t="str">
        <f>'ELENCO CRITERI'!F55</f>
        <v>Percentuale di energia elettrica coperta da fonti rinnovabili.</v>
      </c>
      <c r="C17" s="555"/>
      <c r="D17" s="555"/>
      <c r="E17" s="555"/>
      <c r="F17" s="555"/>
      <c r="G17" s="555"/>
      <c r="H17" s="555"/>
      <c r="I17" s="555"/>
      <c r="J17" s="555"/>
      <c r="K17" s="555"/>
      <c r="L17" s="555"/>
      <c r="M17" s="555"/>
      <c r="N17" s="555"/>
      <c r="O17" s="555"/>
      <c r="P17" s="128"/>
      <c r="Q17" s="13"/>
      <c r="R17" s="476" t="str">
        <f>'ELENCO CRITERI'!F56</f>
        <v>%</v>
      </c>
      <c r="S17" s="476"/>
      <c r="T17" s="476"/>
      <c r="U17" s="476"/>
      <c r="V17" s="476"/>
      <c r="W17" s="476"/>
      <c r="X17" s="476"/>
      <c r="Y17" s="476"/>
      <c r="Z17" s="476"/>
      <c r="AA17" s="476"/>
      <c r="AB17" s="476"/>
      <c r="AC17" s="476"/>
      <c r="AD17" s="476"/>
      <c r="AE17" s="476"/>
      <c r="AF17" s="476"/>
      <c r="AG17" s="129"/>
    </row>
    <row r="18" spans="1:37" s="1" customFormat="1"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7" s="1" customFormat="1" ht="27"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7" s="1" customFormat="1"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7" s="1" customFormat="1"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7" s="1" customFormat="1" ht="15.75" customHeight="1" x14ac:dyDescent="0.2">
      <c r="A22" s="277"/>
      <c r="B22" s="278" t="s">
        <v>173</v>
      </c>
      <c r="C22" s="279"/>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80"/>
      <c r="AG22" s="129"/>
    </row>
    <row r="23" spans="1:37" s="1" customFormat="1" ht="3.75" customHeight="1" x14ac:dyDescent="0.2">
      <c r="A23" s="281"/>
      <c r="B23" s="282"/>
      <c r="C23" s="283"/>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129"/>
    </row>
    <row r="24" spans="1:37" s="1" customFormat="1" ht="39" customHeight="1" x14ac:dyDescent="0.2">
      <c r="A24" s="584"/>
      <c r="B24" s="584"/>
      <c r="C24" s="584"/>
      <c r="D24" s="584"/>
      <c r="E24" s="584"/>
      <c r="F24" s="584"/>
      <c r="G24" s="584"/>
      <c r="H24" s="584"/>
      <c r="I24" s="584"/>
      <c r="J24" s="584"/>
      <c r="K24" s="584"/>
      <c r="L24" s="584"/>
      <c r="M24" s="584"/>
      <c r="N24" s="584"/>
      <c r="O24" s="584"/>
      <c r="P24" s="584"/>
      <c r="Q24" s="584"/>
      <c r="R24" s="527" t="s">
        <v>263</v>
      </c>
      <c r="S24" s="527"/>
      <c r="T24" s="527"/>
      <c r="U24" s="527"/>
      <c r="V24" s="527"/>
      <c r="W24" s="527" t="s">
        <v>264</v>
      </c>
      <c r="X24" s="527"/>
      <c r="Y24" s="527"/>
      <c r="Z24" s="527"/>
      <c r="AA24" s="527"/>
      <c r="AB24" s="597" t="s">
        <v>174</v>
      </c>
      <c r="AC24" s="597"/>
      <c r="AD24" s="597"/>
      <c r="AE24" s="597"/>
      <c r="AF24" s="597"/>
      <c r="AG24" s="129"/>
      <c r="AH24" s="88" t="s">
        <v>202</v>
      </c>
      <c r="AI24" s="226" t="s">
        <v>203</v>
      </c>
      <c r="AJ24" s="88" t="s">
        <v>204</v>
      </c>
      <c r="AK24" s="230" t="s">
        <v>249</v>
      </c>
    </row>
    <row r="25" spans="1:37" s="1" customFormat="1" ht="14.25" customHeight="1" x14ac:dyDescent="0.2">
      <c r="A25" s="281"/>
      <c r="B25" s="586" t="s">
        <v>175</v>
      </c>
      <c r="C25" s="586"/>
      <c r="D25" s="586"/>
      <c r="E25" s="586"/>
      <c r="F25" s="587"/>
      <c r="G25" s="587"/>
      <c r="H25" s="587"/>
      <c r="I25" s="587"/>
      <c r="J25" s="587"/>
      <c r="K25" s="587"/>
      <c r="L25" s="587"/>
      <c r="M25" s="587"/>
      <c r="N25" s="587"/>
      <c r="O25" s="587"/>
      <c r="P25" s="587"/>
      <c r="Q25" s="587"/>
      <c r="R25" s="540" t="s">
        <v>265</v>
      </c>
      <c r="S25" s="540"/>
      <c r="T25" s="540"/>
      <c r="U25" s="540"/>
      <c r="V25" s="540"/>
      <c r="W25" s="540" t="s">
        <v>251</v>
      </c>
      <c r="X25" s="540"/>
      <c r="Y25" s="540"/>
      <c r="Z25" s="540"/>
      <c r="AA25" s="540"/>
      <c r="AB25" s="588">
        <v>-1</v>
      </c>
      <c r="AC25" s="588"/>
      <c r="AD25" s="588"/>
      <c r="AE25" s="588"/>
      <c r="AF25" s="588"/>
      <c r="AG25" s="129"/>
      <c r="AH25" s="88">
        <f>(W38-AJ25)/AI25</f>
        <v>-5</v>
      </c>
      <c r="AI25" s="88">
        <f>(AK31-AK26)/(AB31-AB26)</f>
        <v>10</v>
      </c>
      <c r="AJ25" s="286">
        <f>AK26</f>
        <v>50</v>
      </c>
      <c r="AK25" s="230" t="str">
        <f>IF(PROGETTO!$E$32=PROGETTO!$A$74,R25,W25)</f>
        <v>&lt;50</v>
      </c>
    </row>
    <row r="26" spans="1:37" s="1" customFormat="1" ht="15" customHeight="1" x14ac:dyDescent="0.2">
      <c r="A26" s="287"/>
      <c r="B26" s="589" t="s">
        <v>177</v>
      </c>
      <c r="C26" s="589"/>
      <c r="D26" s="589"/>
      <c r="E26" s="589"/>
      <c r="F26" s="590"/>
      <c r="G26" s="590"/>
      <c r="H26" s="590"/>
      <c r="I26" s="590"/>
      <c r="J26" s="590"/>
      <c r="K26" s="590"/>
      <c r="L26" s="590"/>
      <c r="M26" s="590"/>
      <c r="N26" s="590"/>
      <c r="O26" s="590"/>
      <c r="P26" s="590"/>
      <c r="Q26" s="590"/>
      <c r="R26" s="539">
        <v>25</v>
      </c>
      <c r="S26" s="539"/>
      <c r="T26" s="539"/>
      <c r="U26" s="539"/>
      <c r="V26" s="539"/>
      <c r="W26" s="539">
        <v>50</v>
      </c>
      <c r="X26" s="539"/>
      <c r="Y26" s="539"/>
      <c r="Z26" s="539"/>
      <c r="AA26" s="539"/>
      <c r="AB26" s="591">
        <v>0</v>
      </c>
      <c r="AC26" s="591"/>
      <c r="AD26" s="591"/>
      <c r="AE26" s="591"/>
      <c r="AF26" s="591"/>
      <c r="AG26" s="129"/>
      <c r="AI26" s="289"/>
      <c r="AJ26" s="289"/>
      <c r="AK26" s="230">
        <f>IF(PROGETTO!$E$32=PROGETTO!$A$74,R26,W26)</f>
        <v>50</v>
      </c>
    </row>
    <row r="27" spans="1:37" s="1" customFormat="1" ht="12.75" hidden="1" customHeight="1" x14ac:dyDescent="0.2">
      <c r="A27" s="290"/>
      <c r="B27" s="291"/>
      <c r="C27" s="291"/>
      <c r="D27" s="291"/>
      <c r="E27" s="285"/>
      <c r="F27" s="587"/>
      <c r="G27" s="587"/>
      <c r="H27" s="587"/>
      <c r="I27" s="587"/>
      <c r="J27" s="587"/>
      <c r="K27" s="587"/>
      <c r="L27" s="587"/>
      <c r="M27" s="587"/>
      <c r="N27" s="587"/>
      <c r="O27" s="587"/>
      <c r="P27" s="587"/>
      <c r="Q27" s="587"/>
      <c r="R27" s="540">
        <v>40</v>
      </c>
      <c r="S27" s="540"/>
      <c r="T27" s="540"/>
      <c r="U27" s="540"/>
      <c r="V27" s="540"/>
      <c r="W27" s="540">
        <v>60</v>
      </c>
      <c r="X27" s="540"/>
      <c r="Y27" s="540"/>
      <c r="Z27" s="540"/>
      <c r="AA27" s="540"/>
      <c r="AB27" s="588">
        <v>1</v>
      </c>
      <c r="AC27" s="588"/>
      <c r="AD27" s="588"/>
      <c r="AE27" s="588"/>
      <c r="AF27" s="588"/>
      <c r="AG27" s="129"/>
      <c r="AI27" s="289"/>
      <c r="AJ27" s="289"/>
      <c r="AK27" s="230">
        <f>IF(PROGETTO!$E$32=PROGETTO!$A$74,R27,W27)</f>
        <v>60</v>
      </c>
    </row>
    <row r="28" spans="1:37" s="1" customFormat="1" ht="12.75" hidden="1" customHeight="1" x14ac:dyDescent="0.2">
      <c r="A28" s="287"/>
      <c r="B28" s="292"/>
      <c r="C28" s="292"/>
      <c r="D28" s="292"/>
      <c r="E28" s="288"/>
      <c r="F28" s="590"/>
      <c r="G28" s="590"/>
      <c r="H28" s="590"/>
      <c r="I28" s="590"/>
      <c r="J28" s="590"/>
      <c r="K28" s="590"/>
      <c r="L28" s="590"/>
      <c r="M28" s="590"/>
      <c r="N28" s="590"/>
      <c r="O28" s="590"/>
      <c r="P28" s="590"/>
      <c r="Q28" s="590"/>
      <c r="R28" s="539">
        <v>55</v>
      </c>
      <c r="S28" s="539"/>
      <c r="T28" s="539"/>
      <c r="U28" s="539"/>
      <c r="V28" s="539"/>
      <c r="W28" s="539">
        <v>70</v>
      </c>
      <c r="X28" s="539"/>
      <c r="Y28" s="539"/>
      <c r="Z28" s="539"/>
      <c r="AA28" s="539"/>
      <c r="AB28" s="591">
        <v>2</v>
      </c>
      <c r="AC28" s="591"/>
      <c r="AD28" s="591"/>
      <c r="AE28" s="591"/>
      <c r="AF28" s="591"/>
      <c r="AG28" s="129"/>
      <c r="AI28" s="289"/>
      <c r="AJ28" s="289"/>
      <c r="AK28" s="230">
        <f>IF(PROGETTO!$E$32=PROGETTO!$A$74,R28,W28)</f>
        <v>70</v>
      </c>
    </row>
    <row r="29" spans="1:37" s="1" customFormat="1" ht="14.25" customHeight="1" x14ac:dyDescent="0.2">
      <c r="A29" s="281"/>
      <c r="B29" s="592" t="s">
        <v>179</v>
      </c>
      <c r="C29" s="592"/>
      <c r="D29" s="592"/>
      <c r="E29" s="592"/>
      <c r="F29" s="587"/>
      <c r="G29" s="587"/>
      <c r="H29" s="587"/>
      <c r="I29" s="587"/>
      <c r="J29" s="587"/>
      <c r="K29" s="587"/>
      <c r="L29" s="587"/>
      <c r="M29" s="587"/>
      <c r="N29" s="587"/>
      <c r="O29" s="587"/>
      <c r="P29" s="587"/>
      <c r="Q29" s="587"/>
      <c r="R29" s="540">
        <v>70</v>
      </c>
      <c r="S29" s="540"/>
      <c r="T29" s="540"/>
      <c r="U29" s="540"/>
      <c r="V29" s="540"/>
      <c r="W29" s="540">
        <v>80</v>
      </c>
      <c r="X29" s="540"/>
      <c r="Y29" s="540"/>
      <c r="Z29" s="540"/>
      <c r="AA29" s="540"/>
      <c r="AB29" s="588">
        <v>3</v>
      </c>
      <c r="AC29" s="588"/>
      <c r="AD29" s="588"/>
      <c r="AE29" s="588"/>
      <c r="AF29" s="588"/>
      <c r="AG29" s="129"/>
      <c r="AI29" s="289"/>
      <c r="AJ29" s="289"/>
      <c r="AK29" s="230">
        <f>IF(PROGETTO!$E$32=PROGETTO!$A$74,R29,W29)</f>
        <v>80</v>
      </c>
    </row>
    <row r="30" spans="1:37" s="1" customFormat="1" ht="12.75" hidden="1" customHeight="1" x14ac:dyDescent="0.2">
      <c r="A30" s="281"/>
      <c r="B30" s="294"/>
      <c r="C30" s="294"/>
      <c r="D30" s="294"/>
      <c r="E30" s="293"/>
      <c r="F30" s="587"/>
      <c r="G30" s="587"/>
      <c r="H30" s="587"/>
      <c r="I30" s="587"/>
      <c r="J30" s="587"/>
      <c r="K30" s="587"/>
      <c r="L30" s="587"/>
      <c r="M30" s="587"/>
      <c r="N30" s="587"/>
      <c r="O30" s="587"/>
      <c r="P30" s="587"/>
      <c r="Q30" s="587"/>
      <c r="R30" s="540">
        <v>85</v>
      </c>
      <c r="S30" s="540"/>
      <c r="T30" s="540"/>
      <c r="U30" s="540"/>
      <c r="V30" s="540"/>
      <c r="W30" s="540">
        <v>90</v>
      </c>
      <c r="X30" s="540"/>
      <c r="Y30" s="540"/>
      <c r="Z30" s="540"/>
      <c r="AA30" s="540"/>
      <c r="AB30" s="588">
        <v>4</v>
      </c>
      <c r="AC30" s="588"/>
      <c r="AD30" s="588"/>
      <c r="AE30" s="588"/>
      <c r="AF30" s="588"/>
      <c r="AG30" s="129"/>
      <c r="AI30" s="289"/>
      <c r="AJ30" s="289"/>
      <c r="AK30" s="230">
        <f>IF(PROGETTO!$E$32=PROGETTO!$A$74,R30,W30)</f>
        <v>90</v>
      </c>
    </row>
    <row r="31" spans="1:37" s="1" customFormat="1" ht="15" customHeight="1" x14ac:dyDescent="0.2">
      <c r="A31" s="287"/>
      <c r="B31" s="589" t="s">
        <v>181</v>
      </c>
      <c r="C31" s="589"/>
      <c r="D31" s="589"/>
      <c r="E31" s="589"/>
      <c r="F31" s="590"/>
      <c r="G31" s="590"/>
      <c r="H31" s="590"/>
      <c r="I31" s="590"/>
      <c r="J31" s="590"/>
      <c r="K31" s="590"/>
      <c r="L31" s="590"/>
      <c r="M31" s="590"/>
      <c r="N31" s="590"/>
      <c r="O31" s="590"/>
      <c r="P31" s="590"/>
      <c r="Q31" s="590"/>
      <c r="R31" s="539">
        <v>100</v>
      </c>
      <c r="S31" s="539"/>
      <c r="T31" s="539"/>
      <c r="U31" s="539"/>
      <c r="V31" s="539"/>
      <c r="W31" s="539">
        <v>100</v>
      </c>
      <c r="X31" s="539"/>
      <c r="Y31" s="539"/>
      <c r="Z31" s="539"/>
      <c r="AA31" s="539"/>
      <c r="AB31" s="591">
        <v>5</v>
      </c>
      <c r="AC31" s="591"/>
      <c r="AD31" s="591"/>
      <c r="AE31" s="591"/>
      <c r="AF31" s="591"/>
      <c r="AG31" s="129"/>
      <c r="AI31" s="289"/>
      <c r="AJ31" s="289"/>
      <c r="AK31" s="230">
        <f>IF(PROGETTO!$E$32=PROGETTO!$A$74,R31,W31)</f>
        <v>100</v>
      </c>
    </row>
    <row r="32" spans="1:37" s="1" customFormat="1" ht="6.75" customHeight="1" x14ac:dyDescent="0.2">
      <c r="A32" s="281"/>
      <c r="B32" s="294"/>
      <c r="C32" s="294"/>
      <c r="D32" s="294"/>
      <c r="E32" s="294"/>
      <c r="F32" s="300"/>
      <c r="G32" s="301"/>
      <c r="H32" s="301"/>
      <c r="I32" s="301"/>
      <c r="J32" s="301"/>
      <c r="K32" s="300"/>
      <c r="L32" s="301"/>
      <c r="M32" s="301"/>
      <c r="N32" s="301"/>
      <c r="O32" s="301"/>
      <c r="P32" s="302"/>
      <c r="Q32" s="300"/>
      <c r="R32" s="301"/>
      <c r="S32" s="301"/>
      <c r="T32" s="301"/>
      <c r="U32" s="301"/>
      <c r="V32" s="300"/>
      <c r="W32" s="301"/>
      <c r="X32" s="301"/>
      <c r="Y32" s="301"/>
      <c r="Z32" s="301"/>
      <c r="AA32" s="298"/>
      <c r="AB32" s="298"/>
      <c r="AC32" s="298"/>
      <c r="AD32" s="298"/>
      <c r="AE32" s="298"/>
      <c r="AF32" s="298"/>
      <c r="AG32" s="129"/>
    </row>
    <row r="33" spans="1:39" s="1" customFormat="1"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s="1" customFormat="1" ht="193.5" customHeight="1" x14ac:dyDescent="0.2">
      <c r="A34" s="171"/>
      <c r="B34" s="494" t="s">
        <v>266</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s="1" customFormat="1" ht="3" customHeight="1" x14ac:dyDescent="0.2">
      <c r="A35" s="17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129"/>
    </row>
    <row r="36" spans="1:39" s="1" customFormat="1"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s="1" customFormat="1" ht="15.7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541"/>
      <c r="X38" s="541"/>
      <c r="Y38" s="541"/>
      <c r="Z38" s="541"/>
      <c r="AA38" s="541"/>
      <c r="AB38" s="498" t="str">
        <f>R17</f>
        <v>%</v>
      </c>
      <c r="AC38" s="498"/>
      <c r="AD38" s="498"/>
      <c r="AE38" s="498"/>
      <c r="AF38" s="498"/>
      <c r="AG38" s="129"/>
    </row>
    <row r="39" spans="1:39" s="1" customFormat="1"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s="1" customFormat="1"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IF(W38="","",IF(W38&gt;AK31,AB31,IF(W38&lt;AK26,AB25,AH25)))</f>
        <v/>
      </c>
      <c r="AC40" s="575"/>
      <c r="AD40" s="575"/>
      <c r="AE40" s="575"/>
      <c r="AF40" s="575"/>
      <c r="AG40" s="129"/>
    </row>
    <row r="41" spans="1:39" s="1" customFormat="1" ht="9"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s="1" customFormat="1"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s="1" customFormat="1"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s="1" customFormat="1"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s="1" customFormat="1"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s="1" customFormat="1" ht="15.75" x14ac:dyDescent="0.2">
      <c r="A47" s="125"/>
      <c r="B47" s="142" t="s">
        <v>188</v>
      </c>
      <c r="C47" s="151"/>
      <c r="D47" s="142"/>
      <c r="E47" s="142"/>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69" t="s">
        <v>172</v>
      </c>
      <c r="AC47" s="569"/>
      <c r="AD47" s="569"/>
      <c r="AE47" s="569"/>
      <c r="AF47" s="569"/>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71" s="1" customFormat="1" ht="12.75" customHeight="1" x14ac:dyDescent="0.2">
      <c r="A49" s="183"/>
      <c r="B49" s="544" t="s">
        <v>267</v>
      </c>
      <c r="C49" s="544"/>
      <c r="D49" s="544"/>
      <c r="E49" s="544"/>
      <c r="F49" s="544"/>
      <c r="G49" s="544"/>
      <c r="H49" s="544"/>
      <c r="I49" s="544"/>
      <c r="J49" s="544"/>
      <c r="K49" s="544"/>
      <c r="L49" s="544"/>
      <c r="M49" s="544"/>
      <c r="N49" s="544"/>
      <c r="O49" s="544"/>
      <c r="P49" s="544"/>
      <c r="Q49" s="544"/>
      <c r="R49" s="544"/>
      <c r="S49" s="544"/>
      <c r="T49" s="544"/>
      <c r="U49" s="544"/>
      <c r="V49" s="544"/>
      <c r="W49" s="594"/>
      <c r="X49" s="594"/>
      <c r="Y49" s="594"/>
      <c r="Z49" s="594"/>
      <c r="AA49" s="594"/>
      <c r="AB49" s="546" t="s">
        <v>44</v>
      </c>
      <c r="AC49" s="546"/>
      <c r="AD49" s="546"/>
      <c r="AE49" s="546"/>
      <c r="AF49" s="546"/>
      <c r="AG49" s="129"/>
    </row>
    <row r="50" spans="1:71" s="174" customFormat="1" ht="3" customHeight="1" x14ac:dyDescent="0.2">
      <c r="A50" s="133"/>
      <c r="B50" s="242"/>
      <c r="C50" s="243"/>
      <c r="D50" s="244"/>
      <c r="E50" s="244"/>
      <c r="F50" s="244"/>
      <c r="G50" s="244"/>
      <c r="H50" s="244"/>
      <c r="I50" s="244"/>
      <c r="J50" s="244"/>
      <c r="K50" s="244"/>
      <c r="L50" s="242"/>
      <c r="M50" s="242"/>
      <c r="N50" s="242"/>
      <c r="O50" s="242"/>
      <c r="P50" s="242"/>
      <c r="Q50" s="242"/>
      <c r="R50" s="242"/>
      <c r="S50" s="242"/>
      <c r="T50" s="242"/>
      <c r="U50" s="242"/>
      <c r="V50" s="242"/>
      <c r="W50" s="303"/>
      <c r="X50" s="303"/>
      <c r="Y50" s="303"/>
      <c r="Z50" s="303"/>
      <c r="AA50" s="304"/>
      <c r="AB50" s="245"/>
      <c r="AC50" s="245"/>
      <c r="AD50" s="245"/>
      <c r="AE50" s="245"/>
      <c r="AF50" s="245"/>
      <c r="AG50" s="134"/>
    </row>
    <row r="51" spans="1:71" s="1" customFormat="1" ht="13.5" customHeight="1" x14ac:dyDescent="0.2">
      <c r="A51" s="183"/>
      <c r="B51" s="544" t="s">
        <v>268</v>
      </c>
      <c r="C51" s="544"/>
      <c r="D51" s="544"/>
      <c r="E51" s="544"/>
      <c r="F51" s="544"/>
      <c r="G51" s="544"/>
      <c r="H51" s="544"/>
      <c r="I51" s="544"/>
      <c r="J51" s="544"/>
      <c r="K51" s="544"/>
      <c r="L51" s="544"/>
      <c r="M51" s="544"/>
      <c r="N51" s="544"/>
      <c r="O51" s="544"/>
      <c r="P51" s="544"/>
      <c r="Q51" s="544"/>
      <c r="R51" s="544"/>
      <c r="S51" s="544"/>
      <c r="T51" s="544"/>
      <c r="U51" s="544"/>
      <c r="V51" s="544"/>
      <c r="W51" s="594" t="s">
        <v>15</v>
      </c>
      <c r="X51" s="594"/>
      <c r="Y51" s="594"/>
      <c r="Z51" s="594"/>
      <c r="AA51" s="594"/>
      <c r="AB51" s="546" t="s">
        <v>44</v>
      </c>
      <c r="AC51" s="546"/>
      <c r="AD51" s="546"/>
      <c r="AE51" s="546"/>
      <c r="AF51" s="546"/>
      <c r="AG51" s="129"/>
    </row>
    <row r="52" spans="1:71" s="1" customFormat="1" ht="12.75" hidden="1" customHeight="1" x14ac:dyDescent="0.2">
      <c r="A52" s="133"/>
      <c r="B52" s="245"/>
      <c r="C52" s="273"/>
      <c r="D52" s="244"/>
      <c r="E52" s="244"/>
      <c r="F52" s="244"/>
      <c r="G52" s="244"/>
      <c r="H52" s="274"/>
      <c r="I52" s="274"/>
      <c r="J52" s="274"/>
      <c r="K52" s="274"/>
      <c r="L52" s="245"/>
      <c r="M52" s="245"/>
      <c r="N52" s="245"/>
      <c r="O52" s="245"/>
      <c r="P52" s="245"/>
      <c r="Q52" s="245"/>
      <c r="R52" s="245"/>
      <c r="S52" s="245"/>
      <c r="T52" s="245"/>
      <c r="U52" s="245"/>
      <c r="V52" s="245"/>
      <c r="W52" s="245"/>
      <c r="X52" s="245"/>
      <c r="Y52" s="245"/>
      <c r="Z52" s="245"/>
      <c r="AA52" s="246"/>
      <c r="AB52" s="245"/>
      <c r="AC52" s="245"/>
      <c r="AD52" s="245"/>
      <c r="AE52" s="245"/>
      <c r="AF52" s="245"/>
      <c r="AG52" s="129"/>
    </row>
    <row r="53" spans="1:71" s="1" customFormat="1" hidden="1" x14ac:dyDescent="0.2">
      <c r="A53" s="183"/>
      <c r="B53" s="544"/>
      <c r="C53" s="544"/>
      <c r="D53" s="544"/>
      <c r="E53" s="544"/>
      <c r="F53" s="544"/>
      <c r="G53" s="544"/>
      <c r="H53" s="544"/>
      <c r="I53" s="544"/>
      <c r="J53" s="544"/>
      <c r="K53" s="544"/>
      <c r="L53" s="544"/>
      <c r="M53" s="544"/>
      <c r="N53" s="544"/>
      <c r="O53" s="544"/>
      <c r="P53" s="544"/>
      <c r="Q53" s="544"/>
      <c r="R53" s="544"/>
      <c r="S53" s="544"/>
      <c r="T53" s="544"/>
      <c r="U53" s="544"/>
      <c r="V53" s="544"/>
      <c r="W53" s="547"/>
      <c r="X53" s="547"/>
      <c r="Y53" s="547"/>
      <c r="Z53" s="547"/>
      <c r="AA53" s="547"/>
      <c r="AB53" s="546"/>
      <c r="AC53" s="546"/>
      <c r="AD53" s="546"/>
      <c r="AE53" s="546"/>
      <c r="AF53" s="546"/>
      <c r="AG53" s="129"/>
    </row>
    <row r="54" spans="1:71" s="1" customFormat="1"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71" s="1" customFormat="1"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48"/>
      <c r="X55" s="548"/>
      <c r="Y55" s="548"/>
      <c r="Z55" s="548"/>
      <c r="AA55" s="548"/>
      <c r="AB55" s="508"/>
      <c r="AC55" s="508"/>
      <c r="AD55" s="508"/>
      <c r="AE55" s="508"/>
      <c r="AF55" s="508"/>
      <c r="AG55" s="129"/>
    </row>
    <row r="56" spans="1:71" s="1" customFormat="1"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71" s="1" customFormat="1"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48"/>
      <c r="X57" s="548"/>
      <c r="Y57" s="548"/>
      <c r="Z57" s="548"/>
      <c r="AA57" s="548"/>
      <c r="AB57" s="508"/>
      <c r="AC57" s="508"/>
      <c r="AD57" s="508"/>
      <c r="AE57" s="508"/>
      <c r="AF57" s="508"/>
      <c r="AG57" s="129"/>
    </row>
    <row r="58" spans="1:71" s="1" customFormat="1"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71" s="1" customFormat="1"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48"/>
      <c r="X59" s="548"/>
      <c r="Y59" s="548"/>
      <c r="Z59" s="548"/>
      <c r="AA59" s="548"/>
      <c r="AB59" s="508"/>
      <c r="AC59" s="508"/>
      <c r="AD59" s="508"/>
      <c r="AE59" s="508"/>
      <c r="AF59" s="508"/>
      <c r="AG59" s="129"/>
    </row>
    <row r="60" spans="1:71" s="1" customFormat="1"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71" s="1" customFormat="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48"/>
      <c r="X61" s="548"/>
      <c r="Y61" s="548"/>
      <c r="Z61" s="548"/>
      <c r="AA61" s="548"/>
      <c r="AB61" s="508"/>
      <c r="AC61" s="508"/>
      <c r="AD61" s="508"/>
      <c r="AE61" s="508"/>
      <c r="AF61" s="508"/>
      <c r="AG61" s="129"/>
    </row>
    <row r="62" spans="1:71" s="1" customFormat="1"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71" s="1" customFormat="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48"/>
      <c r="X63" s="548"/>
      <c r="Y63" s="548"/>
      <c r="Z63" s="548"/>
      <c r="AA63" s="548"/>
      <c r="AB63" s="508"/>
      <c r="AC63" s="508"/>
      <c r="AD63" s="508"/>
      <c r="AE63" s="508"/>
      <c r="AF63" s="508"/>
      <c r="AG63" s="12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50"/>
      <c r="BK63" s="550"/>
      <c r="BL63" s="550"/>
      <c r="BM63" s="550"/>
      <c r="BN63" s="550"/>
      <c r="BO63" s="551" t="s">
        <v>211</v>
      </c>
      <c r="BP63" s="551"/>
      <c r="BQ63" s="551"/>
      <c r="BR63" s="551"/>
      <c r="BS63" s="551"/>
    </row>
    <row r="64" spans="1:71" s="1" customFormat="1"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c r="AO64" s="249"/>
      <c r="AP64" s="250"/>
      <c r="AQ64" s="251"/>
      <c r="AR64" s="251"/>
      <c r="AS64" s="251"/>
      <c r="AT64" s="251"/>
      <c r="AU64" s="251"/>
      <c r="AV64" s="251"/>
      <c r="AW64" s="251"/>
      <c r="AX64" s="251"/>
      <c r="AY64" s="249"/>
      <c r="AZ64" s="249"/>
      <c r="BA64" s="249"/>
      <c r="BB64" s="249"/>
      <c r="BC64" s="249"/>
      <c r="BD64" s="249"/>
      <c r="BE64" s="249"/>
      <c r="BF64" s="249"/>
      <c r="BG64" s="249"/>
      <c r="BH64" s="249"/>
      <c r="BI64" s="249"/>
      <c r="BJ64" s="252"/>
      <c r="BK64" s="252"/>
      <c r="BL64" s="252"/>
      <c r="BM64" s="252"/>
      <c r="BN64" s="253"/>
      <c r="BO64" s="252"/>
      <c r="BP64" s="252"/>
      <c r="BQ64" s="252"/>
      <c r="BR64" s="252"/>
      <c r="BS64" s="252"/>
    </row>
    <row r="65" spans="1:71" s="1" customFormat="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48"/>
      <c r="X65" s="548"/>
      <c r="Y65" s="548"/>
      <c r="Z65" s="548"/>
      <c r="AA65" s="548"/>
      <c r="AB65" s="508"/>
      <c r="AC65" s="508"/>
      <c r="AD65" s="508"/>
      <c r="AE65" s="508"/>
      <c r="AF65" s="508"/>
      <c r="AG65" s="12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50"/>
      <c r="BK65" s="550"/>
      <c r="BL65" s="550"/>
      <c r="BM65" s="550"/>
      <c r="BN65" s="550"/>
      <c r="BO65" s="551" t="s">
        <v>203</v>
      </c>
      <c r="BP65" s="551"/>
      <c r="BQ65" s="551"/>
      <c r="BR65" s="551"/>
      <c r="BS65" s="551"/>
    </row>
    <row r="66" spans="1:71" s="1" customFormat="1"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c r="AO66" s="252"/>
      <c r="AP66" s="254"/>
      <c r="AQ66" s="251"/>
      <c r="AR66" s="251"/>
      <c r="AS66" s="251"/>
      <c r="AT66" s="251"/>
      <c r="AU66" s="255"/>
      <c r="AV66" s="255"/>
      <c r="AW66" s="255"/>
      <c r="AX66" s="255"/>
      <c r="AY66" s="252"/>
      <c r="AZ66" s="252"/>
      <c r="BA66" s="252"/>
      <c r="BB66" s="252"/>
      <c r="BC66" s="252"/>
      <c r="BD66" s="252"/>
      <c r="BE66" s="252"/>
      <c r="BF66" s="252"/>
      <c r="BG66" s="252"/>
      <c r="BH66" s="252"/>
      <c r="BI66" s="252"/>
      <c r="BJ66" s="252"/>
      <c r="BK66" s="252"/>
      <c r="BL66" s="252"/>
      <c r="BM66" s="252"/>
      <c r="BN66" s="253"/>
      <c r="BO66" s="252"/>
      <c r="BP66" s="252"/>
      <c r="BQ66" s="252"/>
      <c r="BR66" s="252"/>
      <c r="BS66" s="252"/>
    </row>
    <row r="67" spans="1:71" s="1" customFormat="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48"/>
      <c r="X67" s="548"/>
      <c r="Y67" s="548"/>
      <c r="Z67" s="548"/>
      <c r="AA67" s="548"/>
      <c r="AB67" s="508"/>
      <c r="AC67" s="508"/>
      <c r="AD67" s="508"/>
      <c r="AE67" s="508"/>
      <c r="AF67" s="508"/>
      <c r="AG67" s="12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50"/>
      <c r="BK67" s="550"/>
      <c r="BL67" s="550"/>
      <c r="BM67" s="550"/>
      <c r="BN67" s="550"/>
      <c r="BO67" s="551" t="s">
        <v>212</v>
      </c>
      <c r="BP67" s="551"/>
      <c r="BQ67" s="551"/>
      <c r="BR67" s="551"/>
      <c r="BS67" s="551"/>
    </row>
    <row r="68" spans="1:71" s="1" customFormat="1"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71" s="1" customFormat="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48"/>
      <c r="X69" s="548"/>
      <c r="Y69" s="548"/>
      <c r="Z69" s="548"/>
      <c r="AA69" s="548"/>
      <c r="AB69" s="508"/>
      <c r="AC69" s="508"/>
      <c r="AD69" s="508"/>
      <c r="AE69" s="508"/>
      <c r="AF69" s="508"/>
      <c r="AG69" s="129"/>
    </row>
    <row r="70" spans="1:71" s="1" customFormat="1"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71" s="1" customFormat="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48"/>
      <c r="X71" s="548"/>
      <c r="Y71" s="548"/>
      <c r="Z71" s="548"/>
      <c r="AA71" s="548"/>
      <c r="AB71" s="508"/>
      <c r="AC71" s="508"/>
      <c r="AD71" s="508"/>
      <c r="AE71" s="508"/>
      <c r="AF71" s="508"/>
      <c r="AG71" s="129"/>
    </row>
    <row r="72" spans="1:71" s="1" customFormat="1"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71" s="1" customFormat="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48"/>
      <c r="X73" s="548"/>
      <c r="Y73" s="548"/>
      <c r="Z73" s="548"/>
      <c r="AA73" s="548"/>
      <c r="AB73" s="508"/>
      <c r="AC73" s="508"/>
      <c r="AD73" s="508"/>
      <c r="AE73" s="508"/>
      <c r="AF73" s="508"/>
      <c r="AG73" s="129"/>
    </row>
    <row r="74" spans="1:71" s="1" customFormat="1"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256"/>
      <c r="X74" s="202"/>
      <c r="Y74" s="199"/>
      <c r="Z74" s="199"/>
      <c r="AA74" s="199"/>
      <c r="AB74" s="199"/>
      <c r="AC74" s="199"/>
      <c r="AD74" s="199"/>
      <c r="AE74" s="199"/>
      <c r="AF74" s="199"/>
      <c r="AG74" s="129"/>
    </row>
    <row r="75" spans="1:71" s="1" customFormat="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48"/>
      <c r="X75" s="548"/>
      <c r="Y75" s="548"/>
      <c r="Z75" s="548"/>
      <c r="AA75" s="548"/>
      <c r="AB75" s="508"/>
      <c r="AC75" s="508"/>
      <c r="AD75" s="508"/>
      <c r="AE75" s="508"/>
      <c r="AF75" s="508"/>
      <c r="AG75" s="129"/>
    </row>
    <row r="76" spans="1:71" s="1" customFormat="1"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71" s="1" customFormat="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48"/>
      <c r="X77" s="548"/>
      <c r="Y77" s="548"/>
      <c r="Z77" s="548"/>
      <c r="AA77" s="548"/>
      <c r="AB77" s="508"/>
      <c r="AC77" s="508"/>
      <c r="AD77" s="508"/>
      <c r="AE77" s="508"/>
      <c r="AF77" s="508"/>
      <c r="AG77" s="129"/>
    </row>
    <row r="78" spans="1:71" s="1" customFormat="1"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71" s="1" customFormat="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48"/>
      <c r="X79" s="548"/>
      <c r="Y79" s="548"/>
      <c r="Z79" s="548"/>
      <c r="AA79" s="548"/>
      <c r="AB79" s="508"/>
      <c r="AC79" s="508"/>
      <c r="AD79" s="508"/>
      <c r="AE79" s="508"/>
      <c r="AF79" s="508"/>
      <c r="AG79" s="129"/>
    </row>
    <row r="80" spans="1:71" s="1" customFormat="1"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41" s="1" customFormat="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48"/>
      <c r="X81" s="548"/>
      <c r="Y81" s="548"/>
      <c r="Z81" s="548"/>
      <c r="AA81" s="548"/>
      <c r="AB81" s="508"/>
      <c r="AC81" s="508"/>
      <c r="AD81" s="508"/>
      <c r="AE81" s="508"/>
      <c r="AF81" s="508"/>
      <c r="AG81" s="129"/>
    </row>
    <row r="82" spans="1:41" s="1" customFormat="1"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41" s="1" customFormat="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48"/>
      <c r="X83" s="548"/>
      <c r="Y83" s="548"/>
      <c r="Z83" s="548"/>
      <c r="AA83" s="548"/>
      <c r="AB83" s="508"/>
      <c r="AC83" s="508"/>
      <c r="AD83" s="508"/>
      <c r="AE83" s="508"/>
      <c r="AF83" s="508"/>
      <c r="AG83" s="129"/>
    </row>
    <row r="84" spans="1:41" s="1" customFormat="1"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41" s="1" customFormat="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48"/>
      <c r="X85" s="548"/>
      <c r="Y85" s="548"/>
      <c r="Z85" s="548"/>
      <c r="AA85" s="548"/>
      <c r="AB85" s="508"/>
      <c r="AC85" s="508"/>
      <c r="AD85" s="508"/>
      <c r="AE85" s="508"/>
      <c r="AF85" s="508"/>
      <c r="AG85" s="129"/>
    </row>
    <row r="86" spans="1:41" s="1" customFormat="1"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41" s="1" customFormat="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48"/>
      <c r="X87" s="548"/>
      <c r="Y87" s="548"/>
      <c r="Z87" s="548"/>
      <c r="AA87" s="548"/>
      <c r="AB87" s="508"/>
      <c r="AC87" s="508"/>
      <c r="AD87" s="508"/>
      <c r="AE87" s="508"/>
      <c r="AF87" s="508"/>
      <c r="AG87" s="129"/>
    </row>
    <row r="88" spans="1:41" s="1" customFormat="1"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41" s="1" customFormat="1"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41"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41" s="1" customFormat="1" ht="14.25" customHeight="1" x14ac:dyDescent="0.2">
      <c r="A91" s="183"/>
      <c r="B91" s="544" t="s">
        <v>269</v>
      </c>
      <c r="C91" s="544"/>
      <c r="D91" s="544"/>
      <c r="E91" s="544"/>
      <c r="F91" s="544"/>
      <c r="G91" s="544"/>
      <c r="H91" s="544"/>
      <c r="I91" s="544"/>
      <c r="J91" s="544"/>
      <c r="K91" s="544"/>
      <c r="L91" s="544"/>
      <c r="M91" s="544"/>
      <c r="N91" s="544"/>
      <c r="O91" s="544"/>
      <c r="P91" s="544"/>
      <c r="Q91" s="544"/>
      <c r="R91" s="544"/>
      <c r="S91" s="544"/>
      <c r="T91" s="544"/>
      <c r="U91" s="544"/>
      <c r="V91" s="544"/>
      <c r="W91" s="513" t="s">
        <v>15</v>
      </c>
      <c r="X91" s="513"/>
      <c r="Y91" s="513"/>
      <c r="Z91" s="513"/>
      <c r="AA91" s="513"/>
      <c r="AB91" s="513"/>
      <c r="AC91" s="513"/>
      <c r="AD91" s="513"/>
      <c r="AE91" s="513"/>
      <c r="AF91" s="513"/>
      <c r="AG91" s="129"/>
    </row>
    <row r="92" spans="1:41" s="1" customFormat="1" ht="3" customHeight="1" x14ac:dyDescent="0.2">
      <c r="A92" s="133"/>
      <c r="B92" s="242"/>
      <c r="C92" s="243"/>
      <c r="D92" s="244"/>
      <c r="E92" s="244"/>
      <c r="F92" s="244"/>
      <c r="G92" s="244"/>
      <c r="H92" s="244"/>
      <c r="I92" s="244"/>
      <c r="J92" s="244"/>
      <c r="K92" s="244"/>
      <c r="L92" s="242"/>
      <c r="M92" s="242"/>
      <c r="N92" s="242"/>
      <c r="O92" s="242"/>
      <c r="P92" s="242"/>
      <c r="Q92" s="242"/>
      <c r="R92" s="242"/>
      <c r="S92" s="242"/>
      <c r="T92" s="242"/>
      <c r="U92" s="242"/>
      <c r="V92" s="242"/>
      <c r="W92" s="245"/>
      <c r="X92" s="245"/>
      <c r="Y92" s="245"/>
      <c r="Z92" s="245"/>
      <c r="AA92" s="245"/>
      <c r="AB92" s="245"/>
      <c r="AC92" s="245"/>
      <c r="AD92" s="245"/>
      <c r="AE92" s="245"/>
      <c r="AF92" s="245"/>
      <c r="AG92" s="129"/>
    </row>
    <row r="93" spans="1:41" s="1" customFormat="1" ht="12.75" hidden="1" customHeight="1" x14ac:dyDescent="0.2">
      <c r="A93" s="183"/>
      <c r="B93" s="544"/>
      <c r="C93" s="544"/>
      <c r="D93" s="544"/>
      <c r="E93" s="544"/>
      <c r="F93" s="544"/>
      <c r="G93" s="544"/>
      <c r="H93" s="544"/>
      <c r="I93" s="544"/>
      <c r="J93" s="544"/>
      <c r="K93" s="544"/>
      <c r="L93" s="544"/>
      <c r="M93" s="544"/>
      <c r="N93" s="544"/>
      <c r="O93" s="544"/>
      <c r="P93" s="544"/>
      <c r="Q93" s="544"/>
      <c r="R93" s="544"/>
      <c r="S93" s="544"/>
      <c r="T93" s="544"/>
      <c r="U93" s="544"/>
      <c r="V93" s="544"/>
      <c r="W93" s="553"/>
      <c r="X93" s="553"/>
      <c r="Y93" s="553"/>
      <c r="Z93" s="553"/>
      <c r="AA93" s="553"/>
      <c r="AB93" s="553"/>
      <c r="AC93" s="553"/>
      <c r="AD93" s="553"/>
      <c r="AE93" s="553"/>
      <c r="AF93" s="553"/>
      <c r="AG93" s="129"/>
      <c r="AL93" s="173"/>
    </row>
    <row r="94" spans="1:41" s="1" customFormat="1" ht="12.75" hidden="1" customHeight="1" x14ac:dyDescent="0.2">
      <c r="A94" s="133"/>
      <c r="B94" s="186"/>
      <c r="C94" s="187"/>
      <c r="D94" s="136"/>
      <c r="E94" s="136"/>
      <c r="F94" s="136"/>
      <c r="G94" s="136"/>
      <c r="H94" s="136"/>
      <c r="I94" s="136"/>
      <c r="J94" s="136"/>
      <c r="K94" s="136"/>
      <c r="L94" s="186"/>
      <c r="M94" s="186"/>
      <c r="N94" s="186"/>
      <c r="O94" s="186"/>
      <c r="P94" s="186"/>
      <c r="Q94" s="186"/>
      <c r="R94" s="186"/>
      <c r="S94" s="186"/>
      <c r="T94" s="186"/>
      <c r="U94" s="186"/>
      <c r="V94" s="186"/>
      <c r="W94" s="245"/>
      <c r="X94" s="245"/>
      <c r="Y94" s="245"/>
      <c r="Z94" s="245"/>
      <c r="AA94" s="245"/>
      <c r="AB94" s="245"/>
      <c r="AC94" s="245"/>
      <c r="AD94" s="245"/>
      <c r="AE94" s="245"/>
      <c r="AF94" s="245"/>
      <c r="AG94" s="129"/>
    </row>
    <row r="95" spans="1:41" s="1" customFormat="1" hidden="1" x14ac:dyDescent="0.2">
      <c r="A95" s="183"/>
      <c r="B95" s="506"/>
      <c r="C95" s="506"/>
      <c r="D95" s="506"/>
      <c r="E95" s="506"/>
      <c r="F95" s="506"/>
      <c r="G95" s="506"/>
      <c r="H95" s="506"/>
      <c r="I95" s="506"/>
      <c r="J95" s="506"/>
      <c r="K95" s="506"/>
      <c r="L95" s="506"/>
      <c r="M95" s="506"/>
      <c r="N95" s="506"/>
      <c r="O95" s="506"/>
      <c r="P95" s="506"/>
      <c r="Q95" s="506"/>
      <c r="R95" s="506"/>
      <c r="S95" s="506"/>
      <c r="T95" s="506"/>
      <c r="U95" s="506"/>
      <c r="V95" s="506"/>
      <c r="W95" s="553"/>
      <c r="X95" s="553"/>
      <c r="Y95" s="553"/>
      <c r="Z95" s="553"/>
      <c r="AA95" s="553"/>
      <c r="AB95" s="553"/>
      <c r="AC95" s="553"/>
      <c r="AD95" s="553"/>
      <c r="AE95" s="553"/>
      <c r="AF95" s="553"/>
      <c r="AG95" s="129"/>
      <c r="AO95" s="207"/>
    </row>
    <row r="96" spans="1:41" s="1" customFormat="1" ht="12.75" hidden="1" customHeight="1" x14ac:dyDescent="0.2">
      <c r="A96" s="133"/>
      <c r="B96" s="242"/>
      <c r="C96" s="243"/>
      <c r="D96" s="244"/>
      <c r="E96" s="244"/>
      <c r="F96" s="244"/>
      <c r="G96" s="244"/>
      <c r="H96" s="244"/>
      <c r="I96" s="244"/>
      <c r="J96" s="244"/>
      <c r="K96" s="244"/>
      <c r="L96" s="242"/>
      <c r="M96" s="242"/>
      <c r="N96" s="242"/>
      <c r="O96" s="242"/>
      <c r="P96" s="242"/>
      <c r="Q96" s="242"/>
      <c r="R96" s="242"/>
      <c r="S96" s="242"/>
      <c r="T96" s="242"/>
      <c r="U96" s="242"/>
      <c r="V96" s="242"/>
      <c r="W96" s="245"/>
      <c r="X96" s="245"/>
      <c r="Y96" s="245"/>
      <c r="Z96" s="245"/>
      <c r="AA96" s="245"/>
      <c r="AB96" s="245"/>
      <c r="AC96" s="245"/>
      <c r="AD96" s="245"/>
      <c r="AE96" s="245"/>
      <c r="AF96" s="245"/>
      <c r="AG96" s="129"/>
    </row>
    <row r="97" spans="1:41" s="1" customFormat="1" hidden="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53"/>
      <c r="X97" s="553"/>
      <c r="Y97" s="553"/>
      <c r="Z97" s="553"/>
      <c r="AA97" s="553"/>
      <c r="AB97" s="553"/>
      <c r="AC97" s="553"/>
      <c r="AD97" s="553"/>
      <c r="AE97" s="553"/>
      <c r="AF97" s="553"/>
      <c r="AG97" s="129"/>
    </row>
    <row r="98" spans="1:41" s="1" customFormat="1" ht="12.75"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245"/>
      <c r="X98" s="245"/>
      <c r="Y98" s="245"/>
      <c r="Z98" s="245"/>
      <c r="AA98" s="245"/>
      <c r="AB98" s="245"/>
      <c r="AC98" s="245"/>
      <c r="AD98" s="245"/>
      <c r="AE98" s="245"/>
      <c r="AF98" s="245"/>
      <c r="AG98" s="129"/>
    </row>
    <row r="99" spans="1:41" s="1" customFormat="1" ht="12.75" hidden="1" customHeight="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53"/>
      <c r="X99" s="553"/>
      <c r="Y99" s="553"/>
      <c r="Z99" s="553"/>
      <c r="AA99" s="553"/>
      <c r="AB99" s="553"/>
      <c r="AC99" s="553"/>
      <c r="AD99" s="553"/>
      <c r="AE99" s="553"/>
      <c r="AF99" s="553"/>
      <c r="AG99" s="129"/>
    </row>
    <row r="100" spans="1:41" s="1" customFormat="1" ht="12.75" hidden="1"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245"/>
      <c r="X100" s="245"/>
      <c r="Y100" s="245"/>
      <c r="Z100" s="245"/>
      <c r="AA100" s="245"/>
      <c r="AB100" s="245"/>
      <c r="AC100" s="245"/>
      <c r="AD100" s="245"/>
      <c r="AE100" s="245"/>
      <c r="AF100" s="245"/>
      <c r="AG100" s="129"/>
    </row>
    <row r="101" spans="1:41" s="1" customFormat="1" hidden="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53"/>
      <c r="X101" s="553"/>
      <c r="Y101" s="553"/>
      <c r="Z101" s="553"/>
      <c r="AA101" s="553"/>
      <c r="AB101" s="553"/>
      <c r="AC101" s="553"/>
      <c r="AD101" s="553"/>
      <c r="AE101" s="553"/>
      <c r="AF101" s="553"/>
      <c r="AG101" s="129"/>
    </row>
    <row r="102" spans="1:41" s="1" customFormat="1" ht="12.75" hidden="1" customHeight="1" x14ac:dyDescent="0.2">
      <c r="A102" s="133"/>
      <c r="B102" s="242"/>
      <c r="C102" s="243"/>
      <c r="D102" s="244"/>
      <c r="E102" s="244"/>
      <c r="F102" s="244"/>
      <c r="G102" s="244"/>
      <c r="H102" s="244"/>
      <c r="I102" s="244"/>
      <c r="J102" s="244"/>
      <c r="K102" s="244"/>
      <c r="L102" s="242"/>
      <c r="M102" s="242"/>
      <c r="N102" s="242"/>
      <c r="O102" s="242"/>
      <c r="P102" s="242"/>
      <c r="Q102" s="242"/>
      <c r="R102" s="242"/>
      <c r="S102" s="242"/>
      <c r="T102" s="242"/>
      <c r="U102" s="242"/>
      <c r="V102" s="242"/>
      <c r="W102" s="245"/>
      <c r="X102" s="245"/>
      <c r="Y102" s="245"/>
      <c r="Z102" s="245"/>
      <c r="AA102" s="245"/>
      <c r="AB102" s="245"/>
      <c r="AC102" s="245"/>
      <c r="AD102" s="245"/>
      <c r="AE102" s="245"/>
      <c r="AF102" s="245"/>
      <c r="AG102" s="129"/>
    </row>
    <row r="103" spans="1:41" s="1" customFormat="1" hidden="1" x14ac:dyDescent="0.2">
      <c r="A103" s="183"/>
      <c r="B103" s="544"/>
      <c r="C103" s="544"/>
      <c r="D103" s="544"/>
      <c r="E103" s="544"/>
      <c r="F103" s="544"/>
      <c r="G103" s="544"/>
      <c r="H103" s="544"/>
      <c r="I103" s="544"/>
      <c r="J103" s="544"/>
      <c r="K103" s="544"/>
      <c r="L103" s="544"/>
      <c r="M103" s="544"/>
      <c r="N103" s="544"/>
      <c r="O103" s="544"/>
      <c r="P103" s="544"/>
      <c r="Q103" s="544"/>
      <c r="R103" s="544"/>
      <c r="S103" s="544"/>
      <c r="T103" s="544"/>
      <c r="U103" s="544"/>
      <c r="V103" s="544"/>
      <c r="W103" s="553"/>
      <c r="X103" s="553"/>
      <c r="Y103" s="553"/>
      <c r="Z103" s="553"/>
      <c r="AA103" s="553"/>
      <c r="AB103" s="553"/>
      <c r="AC103" s="553"/>
      <c r="AD103" s="553"/>
      <c r="AE103" s="553"/>
      <c r="AF103" s="553"/>
      <c r="AG103" s="129"/>
    </row>
    <row r="104" spans="1:41" s="1" customFormat="1" ht="12.75" hidden="1" customHeight="1" x14ac:dyDescent="0.2">
      <c r="A104" s="133"/>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s="1" customFormat="1" ht="12.75" hidden="1" customHeight="1" x14ac:dyDescent="0.2">
      <c r="A105" s="183"/>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13"/>
      <c r="X105" s="513"/>
      <c r="Y105" s="513"/>
      <c r="Z105" s="513"/>
      <c r="AA105" s="513"/>
      <c r="AB105" s="513"/>
      <c r="AC105" s="513"/>
      <c r="AD105" s="513"/>
      <c r="AE105" s="513"/>
      <c r="AF105" s="513"/>
      <c r="AG105" s="129"/>
    </row>
    <row r="106" spans="1:41" s="1" customFormat="1" ht="12.75" hidden="1"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s="1" customFormat="1" ht="23.2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s="1" customFormat="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s="1" customFormat="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71"/>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209"/>
      <c r="AH112" s="172"/>
      <c r="AI112" s="172"/>
      <c r="AJ112" s="172"/>
      <c r="AK112" s="172"/>
      <c r="AL112" s="1"/>
      <c r="AM112" s="1"/>
    </row>
    <row r="113" spans="1:39" s="174" customFormat="1" ht="2.25" hidden="1"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hidden="1"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s="1" customFormat="1"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20"/>
      <c r="AL115" s="174"/>
      <c r="AM115" s="174"/>
    </row>
    <row r="116" spans="1:39" s="1" customFormat="1" ht="27.75" customHeight="1" x14ac:dyDescent="0.2">
      <c r="A116" s="133"/>
      <c r="B116" s="571" t="s">
        <v>270</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129"/>
      <c r="AL116" s="174"/>
      <c r="AM116" s="174"/>
    </row>
    <row r="117" spans="1:39" s="1" customFormat="1"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s="1" customFormat="1"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s="1" customFormat="1"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s="1" customFormat="1" ht="87.75" customHeight="1" x14ac:dyDescent="0.2">
      <c r="A120" s="133"/>
      <c r="B120" s="509" t="s">
        <v>271</v>
      </c>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s="1" customFormat="1"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s="1" customFormat="1"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s="1" customFormat="1"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52">
    <mergeCell ref="B112:AF112"/>
    <mergeCell ref="B116:AF116"/>
    <mergeCell ref="B120:AF120"/>
    <mergeCell ref="A123:AF123"/>
    <mergeCell ref="B106:V106"/>
    <mergeCell ref="B107:V107"/>
    <mergeCell ref="W107:AF107"/>
    <mergeCell ref="B108:V108"/>
    <mergeCell ref="B109:E109"/>
    <mergeCell ref="F109:V109"/>
    <mergeCell ref="W109:AF109"/>
    <mergeCell ref="B101:V101"/>
    <mergeCell ref="W101:AF101"/>
    <mergeCell ref="B103:V103"/>
    <mergeCell ref="W103:AF103"/>
    <mergeCell ref="B104:V104"/>
    <mergeCell ref="B105:V105"/>
    <mergeCell ref="W105:AF105"/>
    <mergeCell ref="B95:V95"/>
    <mergeCell ref="W95:AF95"/>
    <mergeCell ref="B97:V97"/>
    <mergeCell ref="W97:AF97"/>
    <mergeCell ref="B99:V99"/>
    <mergeCell ref="W99:AF99"/>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7:V67"/>
    <mergeCell ref="W67:AA67"/>
    <mergeCell ref="AB67:AF67"/>
    <mergeCell ref="AO67:BI67"/>
    <mergeCell ref="BJ67:BN67"/>
    <mergeCell ref="BO67:BS67"/>
    <mergeCell ref="B65:V65"/>
    <mergeCell ref="W65:AA65"/>
    <mergeCell ref="AB65:AF65"/>
    <mergeCell ref="AO65:BI65"/>
    <mergeCell ref="BJ65:BN65"/>
    <mergeCell ref="BO65:BS65"/>
    <mergeCell ref="B63:V63"/>
    <mergeCell ref="W63:AA63"/>
    <mergeCell ref="AB63:AF63"/>
    <mergeCell ref="AO63:BI63"/>
    <mergeCell ref="BJ63:BN63"/>
    <mergeCell ref="BO63:BS63"/>
    <mergeCell ref="B59:V59"/>
    <mergeCell ref="W59:AA59"/>
    <mergeCell ref="AB59:AF59"/>
    <mergeCell ref="B61:V61"/>
    <mergeCell ref="W61:AA61"/>
    <mergeCell ref="AB61:AF61"/>
    <mergeCell ref="B55:V55"/>
    <mergeCell ref="W55:AA55"/>
    <mergeCell ref="AB55:AF55"/>
    <mergeCell ref="B57:V57"/>
    <mergeCell ref="W57:AA57"/>
    <mergeCell ref="AB57:AF57"/>
    <mergeCell ref="B51:V51"/>
    <mergeCell ref="W51:AA51"/>
    <mergeCell ref="AB51:AF51"/>
    <mergeCell ref="B53:V53"/>
    <mergeCell ref="W53:AA53"/>
    <mergeCell ref="AB53:AF53"/>
    <mergeCell ref="B44:AF44"/>
    <mergeCell ref="B45:AF45"/>
    <mergeCell ref="W47:AA47"/>
    <mergeCell ref="AB47:AF47"/>
    <mergeCell ref="B49:V49"/>
    <mergeCell ref="W49:AA49"/>
    <mergeCell ref="AB49:AF49"/>
    <mergeCell ref="B38:V38"/>
    <mergeCell ref="W38:AA38"/>
    <mergeCell ref="AB38:AF38"/>
    <mergeCell ref="B40:V40"/>
    <mergeCell ref="AB40:AF40"/>
    <mergeCell ref="B42:V42"/>
    <mergeCell ref="AB42:AF42"/>
    <mergeCell ref="B31:E31"/>
    <mergeCell ref="F31:Q31"/>
    <mergeCell ref="R31:V31"/>
    <mergeCell ref="W31:AA31"/>
    <mergeCell ref="AB31:AF31"/>
    <mergeCell ref="B34:AF34"/>
    <mergeCell ref="B29:E29"/>
    <mergeCell ref="F29:Q29"/>
    <mergeCell ref="R29:V29"/>
    <mergeCell ref="W29:AA29"/>
    <mergeCell ref="AB29:AF29"/>
    <mergeCell ref="F30:Q30"/>
    <mergeCell ref="R30:V30"/>
    <mergeCell ref="W30:AA30"/>
    <mergeCell ref="AB30:AF30"/>
    <mergeCell ref="F27:Q27"/>
    <mergeCell ref="R27:V27"/>
    <mergeCell ref="W27:AA27"/>
    <mergeCell ref="AB27:AF27"/>
    <mergeCell ref="F28:Q28"/>
    <mergeCell ref="R28:V28"/>
    <mergeCell ref="W28:AA28"/>
    <mergeCell ref="AB28:AF28"/>
    <mergeCell ref="B25:E25"/>
    <mergeCell ref="F25:Q25"/>
    <mergeCell ref="R25:V25"/>
    <mergeCell ref="W25:AA25"/>
    <mergeCell ref="AB25:AF25"/>
    <mergeCell ref="B26:E26"/>
    <mergeCell ref="F26:Q26"/>
    <mergeCell ref="R26:V26"/>
    <mergeCell ref="W26:AA26"/>
    <mergeCell ref="AB26:AF26"/>
    <mergeCell ref="B17:O19"/>
    <mergeCell ref="R17:AF19"/>
    <mergeCell ref="A24:Q24"/>
    <mergeCell ref="R24:V24"/>
    <mergeCell ref="W24:AA24"/>
    <mergeCell ref="AB24:AF24"/>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showGridLines="0" zoomScaleSheetLayoutView="100" workbookViewId="0">
      <selection activeCell="J1" sqref="J1"/>
    </sheetView>
  </sheetViews>
  <sheetFormatPr defaultColWidth="0" defaultRowHeight="12.75" zeroHeight="1" x14ac:dyDescent="0.2"/>
  <cols>
    <col min="1" max="1" width="4.28515625" style="88" customWidth="1"/>
    <col min="2" max="15" width="3.42578125" style="1" customWidth="1"/>
    <col min="16" max="16" width="0.42578125" style="1" customWidth="1"/>
    <col min="17" max="32" width="3.42578125" style="1" customWidth="1"/>
    <col min="33" max="33" width="1.42578125" style="1" customWidth="1"/>
    <col min="34" max="16384" width="0" style="1" hidden="1"/>
  </cols>
  <sheetData>
    <row r="1" spans="1:35" ht="18.75" customHeight="1" x14ac:dyDescent="0.2">
      <c r="A1" s="125"/>
      <c r="B1" s="465" t="s">
        <v>164</v>
      </c>
      <c r="C1" s="465"/>
      <c r="D1" s="465"/>
      <c r="E1" s="598" t="str">
        <f>'ELENCO CRITERI'!A59</f>
        <v>2.3.1</v>
      </c>
      <c r="F1" s="598"/>
      <c r="G1" s="598"/>
      <c r="H1" s="598"/>
      <c r="I1" s="598"/>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x14ac:dyDescent="0.2">
      <c r="A3" s="125"/>
      <c r="B3" s="469" t="str">
        <f>'ELENCO CRITERI'!B59</f>
        <v>Materiali da fonti rinnovabili</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ht="12.75" customHeight="1" x14ac:dyDescent="0.2">
      <c r="A6" s="127"/>
      <c r="B6" s="472" t="str">
        <f>'ELENCO CRITERI'!A13</f>
        <v>2. Consumo di risorse</v>
      </c>
      <c r="C6" s="472"/>
      <c r="D6" s="472"/>
      <c r="E6" s="472"/>
      <c r="F6" s="472"/>
      <c r="G6" s="472"/>
      <c r="H6" s="472"/>
      <c r="I6" s="472"/>
      <c r="J6" s="472"/>
      <c r="K6" s="472"/>
      <c r="L6" s="472"/>
      <c r="M6" s="472"/>
      <c r="N6" s="472"/>
      <c r="O6" s="472"/>
      <c r="P6" s="128"/>
      <c r="Q6" s="13"/>
      <c r="R6" s="472" t="str">
        <f>'ELENCO CRITERI'!A58</f>
        <v>2.3 Materiali eco-compatibili</v>
      </c>
      <c r="S6" s="472"/>
      <c r="T6" s="472"/>
      <c r="U6" s="472"/>
      <c r="V6" s="472"/>
      <c r="W6" s="472"/>
      <c r="X6" s="472"/>
      <c r="Y6" s="472"/>
      <c r="Z6" s="472"/>
      <c r="AA6" s="472"/>
      <c r="AB6" s="472"/>
      <c r="AC6" s="472"/>
      <c r="AD6" s="472"/>
      <c r="AE6" s="472"/>
      <c r="AF6" s="472"/>
      <c r="AG6" s="129"/>
      <c r="AI6" s="9"/>
    </row>
    <row r="7" spans="1:35"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ht="13.35" customHeight="1" x14ac:dyDescent="0.2">
      <c r="A11" s="127"/>
      <c r="B11" s="472" t="str">
        <f>'ELENCO CRITERI'!F61</f>
        <v>Ridurre il consumo di materie prime non rinnovabili.</v>
      </c>
      <c r="C11" s="472"/>
      <c r="D11" s="472"/>
      <c r="E11" s="472"/>
      <c r="F11" s="472"/>
      <c r="G11" s="472"/>
      <c r="H11" s="472"/>
      <c r="I11" s="472"/>
      <c r="J11" s="472"/>
      <c r="K11" s="472"/>
      <c r="L11" s="472"/>
      <c r="M11" s="472"/>
      <c r="N11" s="472"/>
      <c r="O11" s="472"/>
      <c r="P11" s="128"/>
      <c r="Q11" s="13"/>
      <c r="R11" s="473" t="s">
        <v>169</v>
      </c>
      <c r="S11" s="473"/>
      <c r="T11" s="473"/>
      <c r="U11" s="473"/>
      <c r="V11" s="473"/>
      <c r="W11" s="473"/>
      <c r="X11" s="473"/>
      <c r="Y11" s="474" t="s">
        <v>170</v>
      </c>
      <c r="Z11" s="474"/>
      <c r="AA11" s="474"/>
      <c r="AB11" s="474"/>
      <c r="AC11" s="474"/>
      <c r="AD11" s="474"/>
      <c r="AE11" s="474"/>
      <c r="AF11" s="474"/>
      <c r="AG11" s="129"/>
    </row>
    <row r="12" spans="1:35" x14ac:dyDescent="0.2">
      <c r="A12" s="127"/>
      <c r="B12" s="472"/>
      <c r="C12" s="472"/>
      <c r="D12" s="472"/>
      <c r="E12" s="472"/>
      <c r="F12" s="472"/>
      <c r="G12" s="472"/>
      <c r="H12" s="472"/>
      <c r="I12" s="472"/>
      <c r="J12" s="472"/>
      <c r="K12" s="472"/>
      <c r="L12" s="472"/>
      <c r="M12" s="472"/>
      <c r="N12" s="472"/>
      <c r="O12" s="472"/>
      <c r="P12" s="128"/>
      <c r="Q12" s="13"/>
      <c r="R12" s="475">
        <f>'PESATURA SISTEMA'!Q23</f>
        <v>0.5</v>
      </c>
      <c r="S12" s="475"/>
      <c r="T12" s="475"/>
      <c r="U12" s="475"/>
      <c r="V12" s="475"/>
      <c r="W12" s="475"/>
      <c r="X12" s="475"/>
      <c r="Y12" s="599">
        <f>'PESATURA SISTEMA'!R23</f>
        <v>5.2499999999999998E-2</v>
      </c>
      <c r="Z12" s="599"/>
      <c r="AA12" s="599"/>
      <c r="AB12" s="599"/>
      <c r="AC12" s="599"/>
      <c r="AD12" s="599"/>
      <c r="AE12" s="599"/>
      <c r="AF12" s="599"/>
      <c r="AG12" s="129"/>
    </row>
    <row r="13" spans="1:35" x14ac:dyDescent="0.2">
      <c r="A13" s="133"/>
      <c r="B13" s="472"/>
      <c r="C13" s="472"/>
      <c r="D13" s="472"/>
      <c r="E13" s="472"/>
      <c r="F13" s="472"/>
      <c r="G13" s="472"/>
      <c r="H13" s="472"/>
      <c r="I13" s="472"/>
      <c r="J13" s="472"/>
      <c r="K13" s="472"/>
      <c r="L13" s="472"/>
      <c r="M13" s="472"/>
      <c r="N13" s="472"/>
      <c r="O13" s="472"/>
      <c r="P13" s="128"/>
      <c r="Q13" s="150"/>
      <c r="R13" s="475"/>
      <c r="S13" s="475"/>
      <c r="T13" s="475"/>
      <c r="U13" s="475"/>
      <c r="V13" s="475"/>
      <c r="W13" s="475"/>
      <c r="X13" s="475"/>
      <c r="Y13" s="599"/>
      <c r="Z13" s="599"/>
      <c r="AA13" s="599"/>
      <c r="AB13" s="599"/>
      <c r="AC13" s="599"/>
      <c r="AD13" s="599"/>
      <c r="AE13" s="599"/>
      <c r="AF13" s="599"/>
      <c r="AG13" s="129"/>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ht="15.75" x14ac:dyDescent="0.2">
      <c r="A16" s="125"/>
      <c r="B16" s="142" t="s">
        <v>171</v>
      </c>
      <c r="C16" s="151"/>
      <c r="D16" s="142"/>
      <c r="E16" s="142"/>
      <c r="F16" s="142"/>
      <c r="G16" s="142"/>
      <c r="H16" s="142"/>
      <c r="I16" s="142"/>
      <c r="J16" s="142"/>
      <c r="K16" s="142"/>
      <c r="L16" s="142"/>
      <c r="M16" s="142"/>
      <c r="N16" s="142"/>
      <c r="O16" s="142"/>
      <c r="P16" s="138"/>
      <c r="Q16" s="141"/>
      <c r="R16" s="142" t="s">
        <v>172</v>
      </c>
      <c r="S16" s="142"/>
      <c r="T16" s="142"/>
      <c r="U16" s="142"/>
      <c r="V16" s="142"/>
      <c r="W16" s="142"/>
      <c r="X16" s="142"/>
      <c r="Y16" s="142"/>
      <c r="Z16" s="142"/>
      <c r="AA16" s="142"/>
      <c r="AB16" s="142"/>
      <c r="AC16" s="142"/>
      <c r="AD16" s="142"/>
      <c r="AE16" s="142"/>
      <c r="AF16" s="138"/>
      <c r="AG16" s="129"/>
    </row>
    <row r="17" spans="1:37" x14ac:dyDescent="0.2">
      <c r="A17" s="127"/>
      <c r="B17" s="555" t="str">
        <f>'ELENCO CRITERI'!F62</f>
        <v>Percentuale dei materiali provenienti da fonti rinnovabili che sono stati utilizzati nell’intervento.</v>
      </c>
      <c r="C17" s="555"/>
      <c r="D17" s="555"/>
      <c r="E17" s="555"/>
      <c r="F17" s="555"/>
      <c r="G17" s="555"/>
      <c r="H17" s="555"/>
      <c r="I17" s="555"/>
      <c r="J17" s="555"/>
      <c r="K17" s="555"/>
      <c r="L17" s="555"/>
      <c r="M17" s="555"/>
      <c r="N17" s="555"/>
      <c r="O17" s="555"/>
      <c r="P17" s="128"/>
      <c r="Q17" s="13"/>
      <c r="R17" s="476" t="str">
        <f>'ELENCO CRITERI'!F63</f>
        <v>%</v>
      </c>
      <c r="S17" s="476"/>
      <c r="T17" s="476"/>
      <c r="U17" s="476"/>
      <c r="V17" s="476"/>
      <c r="W17" s="476"/>
      <c r="X17" s="476"/>
      <c r="Y17" s="476"/>
      <c r="Z17" s="476"/>
      <c r="AA17" s="476"/>
      <c r="AB17" s="476"/>
      <c r="AC17" s="476"/>
      <c r="AD17" s="476"/>
      <c r="AE17" s="476"/>
      <c r="AF17" s="476"/>
      <c r="AG17" s="129"/>
    </row>
    <row r="18" spans="1:37"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7" ht="27"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7"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7"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7"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7"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7" ht="24.75" customHeight="1" x14ac:dyDescent="0.2">
      <c r="A24" s="543"/>
      <c r="B24" s="543"/>
      <c r="C24" s="543"/>
      <c r="D24" s="543"/>
      <c r="E24" s="543"/>
      <c r="F24" s="543"/>
      <c r="G24" s="543"/>
      <c r="H24" s="543"/>
      <c r="I24" s="543"/>
      <c r="J24" s="543"/>
      <c r="K24" s="543"/>
      <c r="L24" s="543"/>
      <c r="M24" s="543"/>
      <c r="N24" s="543"/>
      <c r="O24" s="543"/>
      <c r="P24" s="543"/>
      <c r="Q24" s="543"/>
      <c r="R24" s="600" t="s">
        <v>272</v>
      </c>
      <c r="S24" s="600"/>
      <c r="T24" s="600"/>
      <c r="U24" s="600"/>
      <c r="V24" s="600"/>
      <c r="W24" s="600" t="s">
        <v>273</v>
      </c>
      <c r="X24" s="600"/>
      <c r="Y24" s="600"/>
      <c r="Z24" s="600"/>
      <c r="AA24" s="600"/>
      <c r="AB24" s="479" t="s">
        <v>174</v>
      </c>
      <c r="AC24" s="479"/>
      <c r="AD24" s="479"/>
      <c r="AE24" s="479"/>
      <c r="AF24" s="479"/>
      <c r="AG24" s="129"/>
      <c r="AI24" s="156"/>
      <c r="AK24" s="230" t="s">
        <v>249</v>
      </c>
    </row>
    <row r="25" spans="1:37" ht="14.25" customHeight="1" x14ac:dyDescent="0.2">
      <c r="A25" s="305"/>
      <c r="B25" s="601" t="s">
        <v>175</v>
      </c>
      <c r="C25" s="601"/>
      <c r="D25" s="601"/>
      <c r="E25" s="601"/>
      <c r="F25" s="306"/>
      <c r="G25" s="306"/>
      <c r="H25" s="306"/>
      <c r="I25" s="306"/>
      <c r="J25" s="306"/>
      <c r="K25" s="306"/>
      <c r="L25" s="306"/>
      <c r="M25" s="306"/>
      <c r="N25" s="306"/>
      <c r="O25" s="306"/>
      <c r="P25" s="306"/>
      <c r="Q25" s="306"/>
      <c r="R25" s="602" t="s">
        <v>46</v>
      </c>
      <c r="S25" s="602"/>
      <c r="T25" s="602"/>
      <c r="U25" s="602"/>
      <c r="V25" s="602"/>
      <c r="W25" s="602" t="s">
        <v>46</v>
      </c>
      <c r="X25" s="602"/>
      <c r="Y25" s="602"/>
      <c r="Z25" s="602"/>
      <c r="AA25" s="602"/>
      <c r="AB25" s="603" t="s">
        <v>274</v>
      </c>
      <c r="AC25" s="603"/>
      <c r="AD25" s="603"/>
      <c r="AE25" s="603"/>
      <c r="AF25" s="603"/>
      <c r="AG25" s="129"/>
      <c r="AH25" s="88" t="s">
        <v>202</v>
      </c>
      <c r="AI25" s="226" t="s">
        <v>203</v>
      </c>
      <c r="AJ25" s="88" t="s">
        <v>204</v>
      </c>
      <c r="AK25" s="230"/>
    </row>
    <row r="26" spans="1:37" ht="14.25" customHeight="1" x14ac:dyDescent="0.2">
      <c r="A26" s="308"/>
      <c r="B26" s="604" t="s">
        <v>177</v>
      </c>
      <c r="C26" s="604"/>
      <c r="D26" s="604"/>
      <c r="E26" s="604"/>
      <c r="F26" s="310"/>
      <c r="G26" s="310"/>
      <c r="H26" s="310"/>
      <c r="I26" s="310"/>
      <c r="J26" s="310"/>
      <c r="K26" s="310"/>
      <c r="L26" s="310"/>
      <c r="M26" s="310"/>
      <c r="N26" s="310"/>
      <c r="O26" s="310"/>
      <c r="P26" s="310"/>
      <c r="Q26" s="310"/>
      <c r="R26" s="605">
        <v>0</v>
      </c>
      <c r="S26" s="605"/>
      <c r="T26" s="605"/>
      <c r="U26" s="605"/>
      <c r="V26" s="605"/>
      <c r="W26" s="605">
        <v>0</v>
      </c>
      <c r="X26" s="605"/>
      <c r="Y26" s="605"/>
      <c r="Z26" s="605"/>
      <c r="AA26" s="605"/>
      <c r="AB26" s="606" t="s">
        <v>275</v>
      </c>
      <c r="AC26" s="606"/>
      <c r="AD26" s="606"/>
      <c r="AE26" s="606"/>
      <c r="AF26" s="606"/>
      <c r="AG26" s="129"/>
      <c r="AH26" s="312">
        <f>(W38-AJ26)/AI26</f>
        <v>0</v>
      </c>
      <c r="AI26" s="312">
        <f>(AK31-AK26)/(AB31-AB26)</f>
        <v>2.8</v>
      </c>
      <c r="AJ26" s="230">
        <f>AK26</f>
        <v>0</v>
      </c>
      <c r="AK26" s="313">
        <f>IF(PROGETTO!$E$33=PROGETTO!$A$77,R26,W26)</f>
        <v>0</v>
      </c>
    </row>
    <row r="27" spans="1:37" ht="12.75" hidden="1" customHeight="1" x14ac:dyDescent="0.2">
      <c r="A27" s="308"/>
      <c r="B27" s="314"/>
      <c r="C27" s="314"/>
      <c r="D27" s="314"/>
      <c r="E27" s="309"/>
      <c r="F27" s="310"/>
      <c r="G27" s="310"/>
      <c r="H27" s="310"/>
      <c r="I27" s="310"/>
      <c r="J27" s="310"/>
      <c r="K27" s="310"/>
      <c r="L27" s="310"/>
      <c r="M27" s="310"/>
      <c r="N27" s="310"/>
      <c r="O27" s="310"/>
      <c r="P27" s="310"/>
      <c r="Q27" s="310"/>
      <c r="R27" s="605">
        <v>4.5999999999999996</v>
      </c>
      <c r="S27" s="605"/>
      <c r="T27" s="605"/>
      <c r="U27" s="605"/>
      <c r="V27" s="605"/>
      <c r="W27" s="315"/>
      <c r="X27" s="316"/>
      <c r="Y27" s="316">
        <v>2.8</v>
      </c>
      <c r="Z27" s="316"/>
      <c r="AA27" s="317"/>
      <c r="AB27" s="311"/>
      <c r="AC27" s="318"/>
      <c r="AD27" s="318"/>
      <c r="AE27" s="318"/>
      <c r="AF27" s="318"/>
      <c r="AG27" s="129"/>
      <c r="AK27" s="313">
        <f>IF(PROGETTO!$A$33=PROGETTO!$A$77,R27,W27)</f>
        <v>0</v>
      </c>
    </row>
    <row r="28" spans="1:37" ht="12.75" hidden="1" customHeight="1" x14ac:dyDescent="0.2">
      <c r="A28" s="308"/>
      <c r="B28" s="314"/>
      <c r="C28" s="314"/>
      <c r="D28" s="314"/>
      <c r="E28" s="309"/>
      <c r="F28" s="310"/>
      <c r="G28" s="310"/>
      <c r="H28" s="310"/>
      <c r="I28" s="310"/>
      <c r="J28" s="310"/>
      <c r="K28" s="310"/>
      <c r="L28" s="310"/>
      <c r="M28" s="310"/>
      <c r="N28" s="310"/>
      <c r="O28" s="310"/>
      <c r="P28" s="310"/>
      <c r="Q28" s="310"/>
      <c r="R28" s="315"/>
      <c r="S28" s="316"/>
      <c r="T28" s="316">
        <v>9.1999999999999993</v>
      </c>
      <c r="U28" s="316"/>
      <c r="V28" s="317"/>
      <c r="W28" s="315"/>
      <c r="X28" s="316"/>
      <c r="Y28" s="316">
        <v>5.6</v>
      </c>
      <c r="Z28" s="316"/>
      <c r="AA28" s="317"/>
      <c r="AB28" s="311"/>
      <c r="AC28" s="318"/>
      <c r="AD28" s="318"/>
      <c r="AE28" s="318"/>
      <c r="AF28" s="318"/>
      <c r="AG28" s="129"/>
      <c r="AK28" s="313">
        <f>IF(PROGETTO!$A$33=PROGETTO!$A$77,R28,W28)</f>
        <v>0</v>
      </c>
    </row>
    <row r="29" spans="1:37" ht="14.25" customHeight="1" x14ac:dyDescent="0.2">
      <c r="A29" s="305"/>
      <c r="B29" s="607" t="s">
        <v>179</v>
      </c>
      <c r="C29" s="607"/>
      <c r="D29" s="607"/>
      <c r="E29" s="607"/>
      <c r="F29" s="306"/>
      <c r="G29" s="306"/>
      <c r="H29" s="306"/>
      <c r="I29" s="306"/>
      <c r="J29" s="306"/>
      <c r="K29" s="306"/>
      <c r="L29" s="306"/>
      <c r="M29" s="306"/>
      <c r="N29" s="306"/>
      <c r="O29" s="306"/>
      <c r="P29" s="306"/>
      <c r="Q29" s="306"/>
      <c r="R29" s="608">
        <v>13.8</v>
      </c>
      <c r="S29" s="608"/>
      <c r="T29" s="608"/>
      <c r="U29" s="608"/>
      <c r="V29" s="608"/>
      <c r="W29" s="608">
        <v>8.4</v>
      </c>
      <c r="X29" s="608"/>
      <c r="Y29" s="608"/>
      <c r="Z29" s="608"/>
      <c r="AA29" s="608"/>
      <c r="AB29" s="603" t="s">
        <v>276</v>
      </c>
      <c r="AC29" s="603"/>
      <c r="AD29" s="603"/>
      <c r="AE29" s="603"/>
      <c r="AF29" s="603"/>
      <c r="AG29" s="129"/>
      <c r="AK29" s="313">
        <f>IF(PROGETTO!$E$33=PROGETTO!$A$77,R29,W29)</f>
        <v>8.4</v>
      </c>
    </row>
    <row r="30" spans="1:37" ht="12.75" hidden="1" customHeight="1" x14ac:dyDescent="0.2">
      <c r="A30" s="305"/>
      <c r="B30" s="320"/>
      <c r="C30" s="320"/>
      <c r="D30" s="320"/>
      <c r="E30" s="319"/>
      <c r="F30" s="306"/>
      <c r="G30" s="306"/>
      <c r="H30" s="306"/>
      <c r="I30" s="306"/>
      <c r="J30" s="306"/>
      <c r="K30" s="306"/>
      <c r="L30" s="306"/>
      <c r="M30" s="306"/>
      <c r="N30" s="306"/>
      <c r="O30" s="306"/>
      <c r="P30" s="306"/>
      <c r="Q30" s="306"/>
      <c r="R30" s="608">
        <v>18.399999999999999</v>
      </c>
      <c r="S30" s="608"/>
      <c r="T30" s="608">
        <v>18.399999999999999</v>
      </c>
      <c r="U30" s="608"/>
      <c r="V30" s="608"/>
      <c r="W30" s="608">
        <v>11.2</v>
      </c>
      <c r="X30" s="608"/>
      <c r="Y30" s="608">
        <v>11.2</v>
      </c>
      <c r="Z30" s="608"/>
      <c r="AA30" s="608"/>
      <c r="AB30" s="307"/>
      <c r="AC30" s="321"/>
      <c r="AD30" s="321"/>
      <c r="AE30" s="321"/>
      <c r="AF30" s="321"/>
      <c r="AG30" s="129"/>
      <c r="AK30" s="313">
        <f>IF(PROGETTO!$A$33=PROGETTO!$A$77,R30,W30)</f>
        <v>11.2</v>
      </c>
    </row>
    <row r="31" spans="1:37" ht="15" customHeight="1" x14ac:dyDescent="0.2">
      <c r="A31" s="308"/>
      <c r="B31" s="604" t="s">
        <v>181</v>
      </c>
      <c r="C31" s="604"/>
      <c r="D31" s="604"/>
      <c r="E31" s="604"/>
      <c r="F31" s="310"/>
      <c r="G31" s="310"/>
      <c r="H31" s="310"/>
      <c r="I31" s="310"/>
      <c r="J31" s="310"/>
      <c r="K31" s="310"/>
      <c r="L31" s="310"/>
      <c r="M31" s="310"/>
      <c r="N31" s="310"/>
      <c r="O31" s="310"/>
      <c r="P31" s="310"/>
      <c r="Q31" s="310"/>
      <c r="R31" s="605">
        <v>23</v>
      </c>
      <c r="S31" s="605"/>
      <c r="T31" s="605"/>
      <c r="U31" s="605"/>
      <c r="V31" s="605"/>
      <c r="W31" s="605">
        <v>14</v>
      </c>
      <c r="X31" s="605"/>
      <c r="Y31" s="605"/>
      <c r="Z31" s="605"/>
      <c r="AA31" s="605"/>
      <c r="AB31" s="606">
        <v>5</v>
      </c>
      <c r="AC31" s="606"/>
      <c r="AD31" s="606"/>
      <c r="AE31" s="606"/>
      <c r="AF31" s="606"/>
      <c r="AG31" s="129"/>
      <c r="AK31" s="313">
        <f>IF(PROGETTO!$E$33=PROGETTO!$A$77,R31,W31)</f>
        <v>14</v>
      </c>
    </row>
    <row r="32" spans="1:37"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ht="171" customHeight="1" x14ac:dyDescent="0.2">
      <c r="A34" s="171"/>
      <c r="B34" s="494" t="s">
        <v>277</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ht="3" customHeight="1" x14ac:dyDescent="0.2">
      <c r="A35" s="17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129"/>
    </row>
    <row r="36" spans="1:39"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ht="15.7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541"/>
      <c r="X38" s="541"/>
      <c r="Y38" s="541"/>
      <c r="Z38" s="541"/>
      <c r="AA38" s="541"/>
      <c r="AB38" s="498" t="str">
        <f>R17</f>
        <v>%</v>
      </c>
      <c r="AC38" s="498"/>
      <c r="AD38" s="498"/>
      <c r="AE38" s="498"/>
      <c r="AF38" s="498"/>
      <c r="AG38" s="129"/>
    </row>
    <row r="39" spans="1:39"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IF(W38="","",IF(W38&gt;AK31,AB31,IF(W38&lt;AK26,AB25,AH26)))</f>
        <v/>
      </c>
      <c r="AC40" s="575"/>
      <c r="AD40" s="575"/>
      <c r="AE40" s="575"/>
      <c r="AF40" s="575"/>
      <c r="AG40" s="129"/>
    </row>
    <row r="41" spans="1:39"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ht="15.75" x14ac:dyDescent="0.2">
      <c r="A47" s="125"/>
      <c r="B47" s="142" t="s">
        <v>188</v>
      </c>
      <c r="C47" s="151"/>
      <c r="D47" s="142"/>
      <c r="E47" s="142"/>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69" t="s">
        <v>172</v>
      </c>
      <c r="AC47" s="569"/>
      <c r="AD47" s="569"/>
      <c r="AE47" s="569"/>
      <c r="AF47" s="569"/>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33" ht="24.75" customHeight="1" x14ac:dyDescent="0.2">
      <c r="A49" s="183"/>
      <c r="B49" s="506" t="s">
        <v>278</v>
      </c>
      <c r="C49" s="506"/>
      <c r="D49" s="506"/>
      <c r="E49" s="506"/>
      <c r="F49" s="506"/>
      <c r="G49" s="506"/>
      <c r="H49" s="506"/>
      <c r="I49" s="506"/>
      <c r="J49" s="506"/>
      <c r="K49" s="506"/>
      <c r="L49" s="506"/>
      <c r="M49" s="506"/>
      <c r="N49" s="506"/>
      <c r="O49" s="506"/>
      <c r="P49" s="506"/>
      <c r="Q49" s="506"/>
      <c r="R49" s="506"/>
      <c r="S49" s="506"/>
      <c r="T49" s="506"/>
      <c r="U49" s="506"/>
      <c r="V49" s="506"/>
      <c r="W49" s="595" t="s">
        <v>15</v>
      </c>
      <c r="X49" s="595"/>
      <c r="Y49" s="595"/>
      <c r="Z49" s="595"/>
      <c r="AA49" s="595"/>
      <c r="AB49" s="508" t="s">
        <v>279</v>
      </c>
      <c r="AC49" s="508"/>
      <c r="AD49" s="508"/>
      <c r="AE49" s="508"/>
      <c r="AF49" s="508"/>
      <c r="AG49" s="129"/>
    </row>
    <row r="50" spans="1:33" s="174" customFormat="1" ht="3" customHeight="1" x14ac:dyDescent="0.2">
      <c r="A50" s="191"/>
      <c r="B50" s="186"/>
      <c r="C50" s="187"/>
      <c r="D50" s="136"/>
      <c r="E50" s="136"/>
      <c r="F50" s="136"/>
      <c r="G50" s="136"/>
      <c r="H50" s="136"/>
      <c r="I50" s="136"/>
      <c r="J50" s="136"/>
      <c r="K50" s="136"/>
      <c r="L50" s="186"/>
      <c r="M50" s="186"/>
      <c r="N50" s="186"/>
      <c r="O50" s="186"/>
      <c r="P50" s="186"/>
      <c r="Q50" s="186"/>
      <c r="R50" s="186"/>
      <c r="S50" s="186"/>
      <c r="T50" s="186"/>
      <c r="U50" s="186"/>
      <c r="V50" s="186"/>
      <c r="W50" s="134"/>
      <c r="X50" s="134"/>
      <c r="Y50" s="134"/>
      <c r="Z50" s="134"/>
      <c r="AA50" s="188"/>
      <c r="AB50" s="134"/>
      <c r="AC50" s="134"/>
      <c r="AD50" s="134"/>
      <c r="AE50" s="134"/>
      <c r="AF50" s="134"/>
      <c r="AG50" s="134"/>
    </row>
    <row r="51" spans="1:33" ht="12.75" customHeight="1" x14ac:dyDescent="0.2">
      <c r="A51" s="183"/>
      <c r="B51" s="506" t="s">
        <v>280</v>
      </c>
      <c r="C51" s="506"/>
      <c r="D51" s="506"/>
      <c r="E51" s="506"/>
      <c r="F51" s="506"/>
      <c r="G51" s="506"/>
      <c r="H51" s="506"/>
      <c r="I51" s="506"/>
      <c r="J51" s="506"/>
      <c r="K51" s="506"/>
      <c r="L51" s="506"/>
      <c r="M51" s="506"/>
      <c r="N51" s="506"/>
      <c r="O51" s="506"/>
      <c r="P51" s="506"/>
      <c r="Q51" s="506"/>
      <c r="R51" s="506"/>
      <c r="S51" s="506"/>
      <c r="T51" s="506"/>
      <c r="U51" s="506"/>
      <c r="V51" s="506"/>
      <c r="W51" s="595" t="s">
        <v>15</v>
      </c>
      <c r="X51" s="595"/>
      <c r="Y51" s="595"/>
      <c r="Z51" s="595"/>
      <c r="AA51" s="595"/>
      <c r="AB51" s="508" t="s">
        <v>279</v>
      </c>
      <c r="AC51" s="508"/>
      <c r="AD51" s="508"/>
      <c r="AE51" s="508"/>
      <c r="AF51" s="508"/>
      <c r="AG51" s="129"/>
    </row>
    <row r="52" spans="1:33" ht="12.75" hidden="1" customHeight="1" x14ac:dyDescent="0.2">
      <c r="A52" s="133"/>
      <c r="B52" s="134"/>
      <c r="C52" s="135"/>
      <c r="D52" s="136"/>
      <c r="E52" s="136"/>
      <c r="F52" s="136"/>
      <c r="G52" s="136"/>
      <c r="H52" s="137"/>
      <c r="I52" s="137"/>
      <c r="J52" s="137"/>
      <c r="K52" s="137"/>
      <c r="L52" s="134"/>
      <c r="M52" s="134"/>
      <c r="N52" s="134"/>
      <c r="O52" s="134"/>
      <c r="P52" s="134"/>
      <c r="Q52" s="134"/>
      <c r="R52" s="134"/>
      <c r="S52" s="134"/>
      <c r="T52" s="134"/>
      <c r="U52" s="134"/>
      <c r="V52" s="134"/>
      <c r="W52" s="134"/>
      <c r="X52" s="134"/>
      <c r="Y52" s="134"/>
      <c r="Z52" s="134"/>
      <c r="AA52" s="188"/>
      <c r="AB52" s="134"/>
      <c r="AC52" s="134"/>
      <c r="AD52" s="134"/>
      <c r="AE52" s="134"/>
      <c r="AF52" s="134"/>
      <c r="AG52" s="129"/>
    </row>
    <row r="53" spans="1:33" hidden="1" x14ac:dyDescent="0.2">
      <c r="A53" s="183"/>
      <c r="B53" s="506"/>
      <c r="C53" s="506"/>
      <c r="D53" s="506"/>
      <c r="E53" s="506"/>
      <c r="F53" s="506"/>
      <c r="G53" s="506"/>
      <c r="H53" s="506"/>
      <c r="I53" s="506"/>
      <c r="J53" s="506"/>
      <c r="K53" s="506"/>
      <c r="L53" s="506"/>
      <c r="M53" s="506"/>
      <c r="N53" s="506"/>
      <c r="O53" s="506"/>
      <c r="P53" s="506"/>
      <c r="Q53" s="506"/>
      <c r="R53" s="506"/>
      <c r="S53" s="506"/>
      <c r="T53" s="506"/>
      <c r="U53" s="506"/>
      <c r="V53" s="506"/>
      <c r="W53" s="507"/>
      <c r="X53" s="507"/>
      <c r="Y53" s="507"/>
      <c r="Z53" s="507"/>
      <c r="AA53" s="507"/>
      <c r="AB53" s="508"/>
      <c r="AC53" s="508"/>
      <c r="AD53" s="508"/>
      <c r="AE53" s="508"/>
      <c r="AF53" s="508"/>
      <c r="AG53" s="129"/>
    </row>
    <row r="54" spans="1:33"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33"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07"/>
      <c r="X55" s="507"/>
      <c r="Y55" s="507"/>
      <c r="Z55" s="507"/>
      <c r="AA55" s="507"/>
      <c r="AB55" s="508"/>
      <c r="AC55" s="508"/>
      <c r="AD55" s="508"/>
      <c r="AE55" s="508"/>
      <c r="AF55" s="508"/>
      <c r="AG55" s="129"/>
    </row>
    <row r="56" spans="1:33"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33"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07"/>
      <c r="X57" s="507"/>
      <c r="Y57" s="507"/>
      <c r="Z57" s="507"/>
      <c r="AA57" s="507"/>
      <c r="AB57" s="508"/>
      <c r="AC57" s="508"/>
      <c r="AD57" s="508"/>
      <c r="AE57" s="508"/>
      <c r="AF57" s="508"/>
      <c r="AG57" s="129"/>
    </row>
    <row r="58" spans="1:33"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33"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07"/>
      <c r="X59" s="507"/>
      <c r="Y59" s="507"/>
      <c r="Z59" s="507"/>
      <c r="AA59" s="507"/>
      <c r="AB59" s="508"/>
      <c r="AC59" s="508"/>
      <c r="AD59" s="508"/>
      <c r="AE59" s="508"/>
      <c r="AF59" s="508"/>
      <c r="AG59" s="129"/>
    </row>
    <row r="60" spans="1:33"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33"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07"/>
      <c r="X61" s="507"/>
      <c r="Y61" s="507"/>
      <c r="Z61" s="507"/>
      <c r="AA61" s="507"/>
      <c r="AB61" s="508"/>
      <c r="AC61" s="508"/>
      <c r="AD61" s="508"/>
      <c r="AE61" s="508"/>
      <c r="AF61" s="508"/>
      <c r="AG61" s="129"/>
    </row>
    <row r="62" spans="1:33"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33"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07"/>
      <c r="X63" s="507"/>
      <c r="Y63" s="507"/>
      <c r="Z63" s="507"/>
      <c r="AA63" s="507"/>
      <c r="AB63" s="508"/>
      <c r="AC63" s="508"/>
      <c r="AD63" s="508"/>
      <c r="AE63" s="508"/>
      <c r="AF63" s="508"/>
      <c r="AG63" s="129"/>
    </row>
    <row r="64" spans="1:33"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row>
    <row r="65" spans="1:33"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07"/>
      <c r="X65" s="507"/>
      <c r="Y65" s="507"/>
      <c r="Z65" s="507"/>
      <c r="AA65" s="507"/>
      <c r="AB65" s="508"/>
      <c r="AC65" s="508"/>
      <c r="AD65" s="508"/>
      <c r="AE65" s="508"/>
      <c r="AF65" s="508"/>
      <c r="AG65" s="129"/>
    </row>
    <row r="66" spans="1:33"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row>
    <row r="67" spans="1:33"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07"/>
      <c r="X67" s="507"/>
      <c r="Y67" s="507"/>
      <c r="Z67" s="507"/>
      <c r="AA67" s="507"/>
      <c r="AB67" s="508"/>
      <c r="AC67" s="508"/>
      <c r="AD67" s="508"/>
      <c r="AE67" s="508"/>
      <c r="AF67" s="508"/>
      <c r="AG67" s="129"/>
    </row>
    <row r="68" spans="1:33"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33"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07"/>
      <c r="X69" s="507"/>
      <c r="Y69" s="507"/>
      <c r="Z69" s="507"/>
      <c r="AA69" s="507"/>
      <c r="AB69" s="508"/>
      <c r="AC69" s="508"/>
      <c r="AD69" s="508"/>
      <c r="AE69" s="508"/>
      <c r="AF69" s="508"/>
      <c r="AG69" s="129"/>
    </row>
    <row r="70" spans="1:33"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33"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07"/>
      <c r="X71" s="507"/>
      <c r="Y71" s="507"/>
      <c r="Z71" s="507"/>
      <c r="AA71" s="507"/>
      <c r="AB71" s="508"/>
      <c r="AC71" s="508"/>
      <c r="AD71" s="508"/>
      <c r="AE71" s="508"/>
      <c r="AF71" s="508"/>
      <c r="AG71" s="129"/>
    </row>
    <row r="72" spans="1:33"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33"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07"/>
      <c r="X73" s="507"/>
      <c r="Y73" s="507"/>
      <c r="Z73" s="507"/>
      <c r="AA73" s="507"/>
      <c r="AB73" s="508"/>
      <c r="AC73" s="508"/>
      <c r="AD73" s="508"/>
      <c r="AE73" s="508"/>
      <c r="AF73" s="508"/>
      <c r="AG73" s="129"/>
    </row>
    <row r="74" spans="1:33"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190"/>
      <c r="X74" s="202"/>
      <c r="Y74" s="199"/>
      <c r="Z74" s="199"/>
      <c r="AA74" s="199"/>
      <c r="AB74" s="199"/>
      <c r="AC74" s="199"/>
      <c r="AD74" s="199"/>
      <c r="AE74" s="199"/>
      <c r="AF74" s="199"/>
      <c r="AG74" s="129"/>
    </row>
    <row r="75" spans="1:33"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07"/>
      <c r="X75" s="507"/>
      <c r="Y75" s="507"/>
      <c r="Z75" s="507"/>
      <c r="AA75" s="507"/>
      <c r="AB75" s="508"/>
      <c r="AC75" s="508"/>
      <c r="AD75" s="508"/>
      <c r="AE75" s="508"/>
      <c r="AF75" s="508"/>
      <c r="AG75" s="129"/>
    </row>
    <row r="76" spans="1:33"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33"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07"/>
      <c r="X77" s="507"/>
      <c r="Y77" s="507"/>
      <c r="Z77" s="507"/>
      <c r="AA77" s="507"/>
      <c r="AB77" s="508"/>
      <c r="AC77" s="508"/>
      <c r="AD77" s="508"/>
      <c r="AE77" s="508"/>
      <c r="AF77" s="508"/>
      <c r="AG77" s="129"/>
    </row>
    <row r="78" spans="1:33"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33"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07"/>
      <c r="X79" s="507"/>
      <c r="Y79" s="507"/>
      <c r="Z79" s="507"/>
      <c r="AA79" s="507"/>
      <c r="AB79" s="508"/>
      <c r="AC79" s="508"/>
      <c r="AD79" s="508"/>
      <c r="AE79" s="508"/>
      <c r="AF79" s="508"/>
      <c r="AG79" s="129"/>
    </row>
    <row r="80" spans="1:33"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38"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07"/>
      <c r="X81" s="507"/>
      <c r="Y81" s="507"/>
      <c r="Z81" s="507"/>
      <c r="AA81" s="507"/>
      <c r="AB81" s="508"/>
      <c r="AC81" s="508"/>
      <c r="AD81" s="508"/>
      <c r="AE81" s="508"/>
      <c r="AF81" s="508"/>
      <c r="AG81" s="129"/>
    </row>
    <row r="82" spans="1:38"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38"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07"/>
      <c r="X83" s="507"/>
      <c r="Y83" s="507"/>
      <c r="Z83" s="507"/>
      <c r="AA83" s="507"/>
      <c r="AB83" s="508"/>
      <c r="AC83" s="508"/>
      <c r="AD83" s="508"/>
      <c r="AE83" s="508"/>
      <c r="AF83" s="508"/>
      <c r="AG83" s="129"/>
    </row>
    <row r="84" spans="1:38"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38"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07"/>
      <c r="X85" s="507"/>
      <c r="Y85" s="507"/>
      <c r="Z85" s="507"/>
      <c r="AA85" s="507"/>
      <c r="AB85" s="508"/>
      <c r="AC85" s="508"/>
      <c r="AD85" s="508"/>
      <c r="AE85" s="508"/>
      <c r="AF85" s="508"/>
      <c r="AG85" s="129"/>
    </row>
    <row r="86" spans="1:38"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38"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07"/>
      <c r="X87" s="507"/>
      <c r="Y87" s="507"/>
      <c r="Z87" s="507"/>
      <c r="AA87" s="507"/>
      <c r="AB87" s="508"/>
      <c r="AC87" s="508"/>
      <c r="AD87" s="508"/>
      <c r="AE87" s="508"/>
      <c r="AF87" s="508"/>
      <c r="AG87" s="129"/>
    </row>
    <row r="88" spans="1:38"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38"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38"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38" ht="12.75" customHeight="1" x14ac:dyDescent="0.2">
      <c r="A91" s="183"/>
      <c r="B91" s="506" t="s">
        <v>281</v>
      </c>
      <c r="C91" s="506"/>
      <c r="D91" s="506"/>
      <c r="E91" s="506"/>
      <c r="F91" s="506"/>
      <c r="G91" s="506"/>
      <c r="H91" s="506"/>
      <c r="I91" s="506"/>
      <c r="J91" s="506"/>
      <c r="K91" s="506"/>
      <c r="L91" s="506"/>
      <c r="M91" s="506"/>
      <c r="N91" s="506"/>
      <c r="O91" s="506"/>
      <c r="P91" s="506"/>
      <c r="Q91" s="506"/>
      <c r="R91" s="506"/>
      <c r="S91" s="506"/>
      <c r="T91" s="506"/>
      <c r="U91" s="506"/>
      <c r="V91" s="506"/>
      <c r="W91" s="513" t="s">
        <v>15</v>
      </c>
      <c r="X91" s="513"/>
      <c r="Y91" s="513"/>
      <c r="Z91" s="513"/>
      <c r="AA91" s="513"/>
      <c r="AB91" s="513"/>
      <c r="AC91" s="513"/>
      <c r="AD91" s="513"/>
      <c r="AE91" s="513"/>
      <c r="AF91" s="513"/>
      <c r="AG91" s="129"/>
    </row>
    <row r="92" spans="1:38" ht="3"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134"/>
      <c r="X92" s="134"/>
      <c r="Y92" s="134"/>
      <c r="Z92" s="134"/>
      <c r="AA92" s="134"/>
      <c r="AB92" s="134"/>
      <c r="AC92" s="134"/>
      <c r="AD92" s="134"/>
      <c r="AE92" s="134"/>
      <c r="AF92" s="134"/>
      <c r="AG92" s="129"/>
    </row>
    <row r="93" spans="1:38" ht="22.5" customHeight="1" x14ac:dyDescent="0.2">
      <c r="A93" s="183"/>
      <c r="B93" s="506" t="s">
        <v>282</v>
      </c>
      <c r="C93" s="506"/>
      <c r="D93" s="506"/>
      <c r="E93" s="506"/>
      <c r="F93" s="506"/>
      <c r="G93" s="506"/>
      <c r="H93" s="506"/>
      <c r="I93" s="506"/>
      <c r="J93" s="506"/>
      <c r="K93" s="506"/>
      <c r="L93" s="506"/>
      <c r="M93" s="506"/>
      <c r="N93" s="506"/>
      <c r="O93" s="506"/>
      <c r="P93" s="506"/>
      <c r="Q93" s="506"/>
      <c r="R93" s="506"/>
      <c r="S93" s="506"/>
      <c r="T93" s="506"/>
      <c r="U93" s="506"/>
      <c r="V93" s="506"/>
      <c r="W93" s="513" t="s">
        <v>15</v>
      </c>
      <c r="X93" s="513"/>
      <c r="Y93" s="513"/>
      <c r="Z93" s="513"/>
      <c r="AA93" s="513"/>
      <c r="AB93" s="513"/>
      <c r="AC93" s="513"/>
      <c r="AD93" s="513"/>
      <c r="AE93" s="513"/>
      <c r="AF93" s="513"/>
      <c r="AG93" s="129"/>
      <c r="AL93" s="173"/>
    </row>
    <row r="94" spans="1:38" ht="3"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row>
    <row r="95" spans="1:38" ht="25.5" customHeight="1" x14ac:dyDescent="0.2">
      <c r="A95" s="183"/>
      <c r="B95" s="506" t="s">
        <v>283</v>
      </c>
      <c r="C95" s="506"/>
      <c r="D95" s="506"/>
      <c r="E95" s="506"/>
      <c r="F95" s="506"/>
      <c r="G95" s="506"/>
      <c r="H95" s="506"/>
      <c r="I95" s="506"/>
      <c r="J95" s="506"/>
      <c r="K95" s="506"/>
      <c r="L95" s="506"/>
      <c r="M95" s="506"/>
      <c r="N95" s="506"/>
      <c r="O95" s="506"/>
      <c r="P95" s="506"/>
      <c r="Q95" s="506"/>
      <c r="R95" s="506"/>
      <c r="S95" s="506"/>
      <c r="T95" s="506"/>
      <c r="U95" s="506"/>
      <c r="V95" s="506"/>
      <c r="W95" s="513" t="s">
        <v>15</v>
      </c>
      <c r="X95" s="513"/>
      <c r="Y95" s="513"/>
      <c r="Z95" s="513"/>
      <c r="AA95" s="513"/>
      <c r="AB95" s="513"/>
      <c r="AC95" s="513"/>
      <c r="AD95" s="513"/>
      <c r="AE95" s="513"/>
      <c r="AF95" s="513"/>
      <c r="AG95" s="129"/>
    </row>
    <row r="96" spans="1:38" ht="12.75" hidden="1" customHeight="1" x14ac:dyDescent="0.2">
      <c r="A96" s="133"/>
      <c r="B96" s="506"/>
      <c r="C96" s="506"/>
      <c r="D96" s="506"/>
      <c r="E96" s="506"/>
      <c r="F96" s="506"/>
      <c r="G96" s="506"/>
      <c r="H96" s="506"/>
      <c r="I96" s="506"/>
      <c r="J96" s="506"/>
      <c r="K96" s="506"/>
      <c r="L96" s="506"/>
      <c r="M96" s="506"/>
      <c r="N96" s="506"/>
      <c r="O96" s="506"/>
      <c r="P96" s="506"/>
      <c r="Q96" s="506"/>
      <c r="R96" s="506"/>
      <c r="S96" s="506"/>
      <c r="T96" s="506"/>
      <c r="U96" s="506"/>
      <c r="V96" s="506"/>
      <c r="W96" s="134"/>
      <c r="X96" s="134"/>
      <c r="Y96" s="134"/>
      <c r="Z96" s="134"/>
      <c r="AA96" s="134"/>
      <c r="AB96" s="134"/>
      <c r="AC96" s="134"/>
      <c r="AD96" s="134"/>
      <c r="AE96" s="134"/>
      <c r="AF96" s="134"/>
      <c r="AG96" s="129"/>
    </row>
    <row r="97" spans="1:41" hidden="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14"/>
      <c r="X97" s="514"/>
      <c r="Y97" s="514"/>
      <c r="Z97" s="514"/>
      <c r="AA97" s="514"/>
      <c r="AB97" s="514"/>
      <c r="AC97" s="514"/>
      <c r="AD97" s="514"/>
      <c r="AE97" s="514"/>
      <c r="AF97" s="514"/>
      <c r="AG97" s="129"/>
    </row>
    <row r="98" spans="1:41" ht="12.75" hidden="1" customHeight="1" x14ac:dyDescent="0.2">
      <c r="A98" s="133"/>
      <c r="B98" s="506"/>
      <c r="C98" s="506"/>
      <c r="D98" s="506"/>
      <c r="E98" s="506"/>
      <c r="F98" s="506"/>
      <c r="G98" s="506"/>
      <c r="H98" s="506"/>
      <c r="I98" s="506"/>
      <c r="J98" s="506"/>
      <c r="K98" s="506"/>
      <c r="L98" s="506"/>
      <c r="M98" s="506"/>
      <c r="N98" s="506"/>
      <c r="O98" s="506"/>
      <c r="P98" s="506"/>
      <c r="Q98" s="506"/>
      <c r="R98" s="506"/>
      <c r="S98" s="506"/>
      <c r="T98" s="506"/>
      <c r="U98" s="506"/>
      <c r="V98" s="506"/>
      <c r="W98" s="134"/>
      <c r="X98" s="134"/>
      <c r="Y98" s="134"/>
      <c r="Z98" s="134"/>
      <c r="AA98" s="134"/>
      <c r="AB98" s="134"/>
      <c r="AC98" s="134"/>
      <c r="AD98" s="134"/>
      <c r="AE98" s="134"/>
      <c r="AF98" s="134"/>
      <c r="AG98" s="129"/>
    </row>
    <row r="99" spans="1:41" hidden="1" x14ac:dyDescent="0.2">
      <c r="A99" s="183"/>
      <c r="B99" s="509"/>
      <c r="C99" s="509"/>
      <c r="D99" s="509"/>
      <c r="E99" s="509"/>
      <c r="F99" s="509"/>
      <c r="G99" s="509"/>
      <c r="H99" s="509"/>
      <c r="I99" s="509"/>
      <c r="J99" s="509"/>
      <c r="K99" s="509"/>
      <c r="L99" s="509"/>
      <c r="M99" s="509"/>
      <c r="N99" s="509"/>
      <c r="O99" s="509"/>
      <c r="P99" s="509"/>
      <c r="Q99" s="509"/>
      <c r="R99" s="509"/>
      <c r="S99" s="509"/>
      <c r="T99" s="509"/>
      <c r="U99" s="509"/>
      <c r="V99" s="509"/>
      <c r="W99" s="514"/>
      <c r="X99" s="514"/>
      <c r="Y99" s="514"/>
      <c r="Z99" s="514"/>
      <c r="AA99" s="514"/>
      <c r="AB99" s="514"/>
      <c r="AC99" s="514"/>
      <c r="AD99" s="514"/>
      <c r="AE99" s="514"/>
      <c r="AF99" s="514"/>
      <c r="AG99" s="129"/>
    </row>
    <row r="100" spans="1:41" ht="12.75" hidden="1" customHeight="1" x14ac:dyDescent="0.2">
      <c r="A100" s="133"/>
      <c r="B100" s="509"/>
      <c r="C100" s="509"/>
      <c r="D100" s="509"/>
      <c r="E100" s="509"/>
      <c r="F100" s="509"/>
      <c r="G100" s="509"/>
      <c r="H100" s="509"/>
      <c r="I100" s="509"/>
      <c r="J100" s="509"/>
      <c r="K100" s="509"/>
      <c r="L100" s="509"/>
      <c r="M100" s="509"/>
      <c r="N100" s="509"/>
      <c r="O100" s="509"/>
      <c r="P100" s="509"/>
      <c r="Q100" s="509"/>
      <c r="R100" s="509"/>
      <c r="S100" s="509"/>
      <c r="T100" s="509"/>
      <c r="U100" s="509"/>
      <c r="V100" s="509"/>
      <c r="W100" s="134"/>
      <c r="X100" s="134"/>
      <c r="Y100" s="134"/>
      <c r="Z100" s="134"/>
      <c r="AA100" s="134"/>
      <c r="AB100" s="134"/>
      <c r="AC100" s="134"/>
      <c r="AD100" s="134"/>
      <c r="AE100" s="134"/>
      <c r="AF100" s="134"/>
      <c r="AG100" s="129"/>
    </row>
    <row r="101" spans="1:41" ht="12.75" hidden="1" customHeight="1" x14ac:dyDescent="0.2">
      <c r="A101" s="183"/>
      <c r="B101" s="509"/>
      <c r="C101" s="509"/>
      <c r="D101" s="509"/>
      <c r="E101" s="509"/>
      <c r="F101" s="509"/>
      <c r="G101" s="509"/>
      <c r="H101" s="509"/>
      <c r="I101" s="509"/>
      <c r="J101" s="509"/>
      <c r="K101" s="509"/>
      <c r="L101" s="509"/>
      <c r="M101" s="509"/>
      <c r="N101" s="509"/>
      <c r="O101" s="509"/>
      <c r="P101" s="509"/>
      <c r="Q101" s="509"/>
      <c r="R101" s="509"/>
      <c r="S101" s="509"/>
      <c r="T101" s="509"/>
      <c r="U101" s="509"/>
      <c r="V101" s="509"/>
      <c r="W101" s="514"/>
      <c r="X101" s="514"/>
      <c r="Y101" s="514"/>
      <c r="Z101" s="514"/>
      <c r="AA101" s="514"/>
      <c r="AB101" s="514"/>
      <c r="AC101" s="514"/>
      <c r="AD101" s="514"/>
      <c r="AE101" s="514"/>
      <c r="AF101" s="514"/>
      <c r="AG101" s="129"/>
    </row>
    <row r="102" spans="1:41" ht="12.75" hidden="1" customHeight="1" x14ac:dyDescent="0.2">
      <c r="A102" s="133"/>
      <c r="B102" s="509"/>
      <c r="C102" s="509"/>
      <c r="D102" s="509"/>
      <c r="E102" s="509"/>
      <c r="F102" s="509"/>
      <c r="G102" s="509"/>
      <c r="H102" s="509"/>
      <c r="I102" s="509"/>
      <c r="J102" s="509"/>
      <c r="K102" s="509"/>
      <c r="L102" s="509"/>
      <c r="M102" s="509"/>
      <c r="N102" s="509"/>
      <c r="O102" s="509"/>
      <c r="P102" s="509"/>
      <c r="Q102" s="509"/>
      <c r="R102" s="509"/>
      <c r="S102" s="509"/>
      <c r="T102" s="509"/>
      <c r="U102" s="509"/>
      <c r="V102" s="509"/>
      <c r="W102" s="134"/>
      <c r="X102" s="134"/>
      <c r="Y102" s="134"/>
      <c r="Z102" s="134"/>
      <c r="AA102" s="134"/>
      <c r="AB102" s="134"/>
      <c r="AC102" s="134"/>
      <c r="AD102" s="134"/>
      <c r="AE102" s="134"/>
      <c r="AF102" s="134"/>
      <c r="AG102" s="129"/>
    </row>
    <row r="103" spans="1:41" hidden="1" x14ac:dyDescent="0.2">
      <c r="A103" s="183"/>
      <c r="B103" s="509"/>
      <c r="C103" s="509"/>
      <c r="D103" s="509"/>
      <c r="E103" s="509"/>
      <c r="F103" s="509"/>
      <c r="G103" s="509"/>
      <c r="H103" s="509"/>
      <c r="I103" s="509"/>
      <c r="J103" s="509"/>
      <c r="K103" s="509"/>
      <c r="L103" s="509"/>
      <c r="M103" s="509"/>
      <c r="N103" s="509"/>
      <c r="O103" s="509"/>
      <c r="P103" s="509"/>
      <c r="Q103" s="509"/>
      <c r="R103" s="509"/>
      <c r="S103" s="509"/>
      <c r="T103" s="509"/>
      <c r="U103" s="509"/>
      <c r="V103" s="509"/>
      <c r="W103" s="516"/>
      <c r="X103" s="516"/>
      <c r="Y103" s="516"/>
      <c r="Z103" s="516"/>
      <c r="AA103" s="516"/>
      <c r="AB103" s="516"/>
      <c r="AC103" s="516"/>
      <c r="AD103" s="516"/>
      <c r="AE103" s="516"/>
      <c r="AF103" s="516"/>
      <c r="AG103" s="129"/>
    </row>
    <row r="104" spans="1:41" ht="12.75" hidden="1" customHeight="1" x14ac:dyDescent="0.2">
      <c r="A104" s="133"/>
      <c r="B104" s="509"/>
      <c r="C104" s="509"/>
      <c r="D104" s="509"/>
      <c r="E104" s="509"/>
      <c r="F104" s="509"/>
      <c r="G104" s="509"/>
      <c r="H104" s="509"/>
      <c r="I104" s="509"/>
      <c r="J104" s="509"/>
      <c r="K104" s="509"/>
      <c r="L104" s="509"/>
      <c r="M104" s="509"/>
      <c r="N104" s="509"/>
      <c r="O104" s="509"/>
      <c r="P104" s="509"/>
      <c r="Q104" s="509"/>
      <c r="R104" s="509"/>
      <c r="S104" s="509"/>
      <c r="T104" s="509"/>
      <c r="U104" s="509"/>
      <c r="V104" s="509"/>
      <c r="W104" s="134"/>
      <c r="X104" s="134"/>
      <c r="Y104" s="134"/>
      <c r="Z104" s="134"/>
      <c r="AA104" s="134"/>
      <c r="AB104" s="134"/>
      <c r="AC104" s="134"/>
      <c r="AD104" s="134"/>
      <c r="AE104" s="134"/>
      <c r="AF104" s="134"/>
      <c r="AG104" s="129"/>
    </row>
    <row r="105" spans="1:41" ht="12.75" hidden="1" customHeight="1" x14ac:dyDescent="0.2">
      <c r="A105" s="183"/>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14"/>
      <c r="X105" s="514"/>
      <c r="Y105" s="514"/>
      <c r="Z105" s="514"/>
      <c r="AA105" s="514"/>
      <c r="AB105" s="514"/>
      <c r="AC105" s="514"/>
      <c r="AD105" s="514"/>
      <c r="AE105" s="514"/>
      <c r="AF105" s="514"/>
      <c r="AG105" s="129"/>
    </row>
    <row r="106" spans="1:41" ht="3" customHeight="1" x14ac:dyDescent="0.2">
      <c r="A106" s="133"/>
      <c r="B106" s="134"/>
      <c r="C106" s="135"/>
      <c r="D106" s="136"/>
      <c r="E106" s="136"/>
      <c r="F106" s="136"/>
      <c r="G106" s="136"/>
      <c r="H106" s="137"/>
      <c r="I106" s="137"/>
      <c r="J106" s="137"/>
      <c r="K106" s="137"/>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29"/>
    </row>
    <row r="107" spans="1:41" ht="23.8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71" t="s">
        <v>284</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209"/>
      <c r="AH112" s="172"/>
      <c r="AI112" s="172"/>
      <c r="AJ112" s="172"/>
      <c r="AK112" s="172"/>
      <c r="AL112" s="1"/>
      <c r="AM112" s="1"/>
    </row>
    <row r="113" spans="1:39" s="174" customFormat="1" ht="2.25"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ht="12.95" customHeight="1" x14ac:dyDescent="0.2">
      <c r="A116" s="133"/>
      <c r="B116" s="509"/>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ht="12.95" customHeight="1" x14ac:dyDescent="0.2">
      <c r="A120" s="133"/>
      <c r="B120" s="509"/>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33">
    <mergeCell ref="B120:AF120"/>
    <mergeCell ref="A123:AF123"/>
    <mergeCell ref="B108:V108"/>
    <mergeCell ref="B109:E109"/>
    <mergeCell ref="F109:V109"/>
    <mergeCell ref="W109:AF109"/>
    <mergeCell ref="B112:AF112"/>
    <mergeCell ref="B116:AF116"/>
    <mergeCell ref="B103:V103"/>
    <mergeCell ref="W103:AF103"/>
    <mergeCell ref="B104:V104"/>
    <mergeCell ref="B105:V105"/>
    <mergeCell ref="W105:AF105"/>
    <mergeCell ref="B107:V107"/>
    <mergeCell ref="W107:AF107"/>
    <mergeCell ref="B99:V99"/>
    <mergeCell ref="W99:AF99"/>
    <mergeCell ref="B100:V100"/>
    <mergeCell ref="B101:V101"/>
    <mergeCell ref="W101:AF101"/>
    <mergeCell ref="B102:V102"/>
    <mergeCell ref="B95:V95"/>
    <mergeCell ref="W95:AF95"/>
    <mergeCell ref="B96:V96"/>
    <mergeCell ref="B97:V97"/>
    <mergeCell ref="W97:AF97"/>
    <mergeCell ref="B98:V98"/>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5:V65"/>
    <mergeCell ref="W65:AA65"/>
    <mergeCell ref="AB65:AF65"/>
    <mergeCell ref="B67:V67"/>
    <mergeCell ref="W67:AA67"/>
    <mergeCell ref="AB67:AF67"/>
    <mergeCell ref="B61:V61"/>
    <mergeCell ref="W61:AA61"/>
    <mergeCell ref="AB61:AF61"/>
    <mergeCell ref="B63:V63"/>
    <mergeCell ref="W63:AA63"/>
    <mergeCell ref="AB63:AF63"/>
    <mergeCell ref="B57:V57"/>
    <mergeCell ref="W57:AA57"/>
    <mergeCell ref="AB57:AF57"/>
    <mergeCell ref="B59:V59"/>
    <mergeCell ref="W59:AA59"/>
    <mergeCell ref="AB59:AF59"/>
    <mergeCell ref="B53:V53"/>
    <mergeCell ref="W53:AA53"/>
    <mergeCell ref="AB53:AF53"/>
    <mergeCell ref="B55:V55"/>
    <mergeCell ref="W55:AA55"/>
    <mergeCell ref="AB55:AF55"/>
    <mergeCell ref="W47:AA47"/>
    <mergeCell ref="AB47:AF47"/>
    <mergeCell ref="B49:V49"/>
    <mergeCell ref="W49:AA49"/>
    <mergeCell ref="AB49:AF49"/>
    <mergeCell ref="B51:V51"/>
    <mergeCell ref="W51:AA51"/>
    <mergeCell ref="AB51:AF51"/>
    <mergeCell ref="B40:V40"/>
    <mergeCell ref="AB40:AF40"/>
    <mergeCell ref="B42:V42"/>
    <mergeCell ref="AB42:AF42"/>
    <mergeCell ref="B44:AF44"/>
    <mergeCell ref="B45:AF45"/>
    <mergeCell ref="B31:E31"/>
    <mergeCell ref="R31:V31"/>
    <mergeCell ref="W31:AA31"/>
    <mergeCell ref="AB31:AF31"/>
    <mergeCell ref="B34:AF34"/>
    <mergeCell ref="B38:V38"/>
    <mergeCell ref="W38:AA38"/>
    <mergeCell ref="AB38:AF38"/>
    <mergeCell ref="R27:V27"/>
    <mergeCell ref="B29:E29"/>
    <mergeCell ref="R29:V29"/>
    <mergeCell ref="W29:AA29"/>
    <mergeCell ref="AB29:AF29"/>
    <mergeCell ref="R30:V30"/>
    <mergeCell ref="W30:AA30"/>
    <mergeCell ref="B25:E25"/>
    <mergeCell ref="R25:V25"/>
    <mergeCell ref="W25:AA25"/>
    <mergeCell ref="AB25:AF25"/>
    <mergeCell ref="B26:E26"/>
    <mergeCell ref="R26:V26"/>
    <mergeCell ref="W26:AA26"/>
    <mergeCell ref="AB26:AF26"/>
    <mergeCell ref="B17:O19"/>
    <mergeCell ref="R17:AF19"/>
    <mergeCell ref="A24:Q24"/>
    <mergeCell ref="R24:V24"/>
    <mergeCell ref="W24:AA24"/>
    <mergeCell ref="AB24:AF24"/>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showGridLines="0" zoomScaleSheetLayoutView="100" workbookViewId="0">
      <selection activeCell="B11" sqref="B11"/>
    </sheetView>
  </sheetViews>
  <sheetFormatPr defaultColWidth="0" defaultRowHeight="12.75" zeroHeight="1" x14ac:dyDescent="0.2"/>
  <cols>
    <col min="1" max="1" width="4.28515625" style="88" customWidth="1"/>
    <col min="2" max="15" width="3.42578125" style="1" customWidth="1"/>
    <col min="16" max="16" width="0.42578125" style="1" customWidth="1"/>
    <col min="17" max="32" width="3.42578125" style="1" customWidth="1"/>
    <col min="33" max="33" width="1.42578125" style="1" customWidth="1"/>
    <col min="34" max="16384" width="0" style="1" hidden="1"/>
  </cols>
  <sheetData>
    <row r="1" spans="1:35" ht="18.75" customHeight="1" x14ac:dyDescent="0.2">
      <c r="A1" s="125"/>
      <c r="B1" s="465" t="s">
        <v>164</v>
      </c>
      <c r="C1" s="465"/>
      <c r="D1" s="465"/>
      <c r="E1" s="598" t="str">
        <f>'ELENCO CRITERI'!A65</f>
        <v>2.3.2</v>
      </c>
      <c r="F1" s="598"/>
      <c r="G1" s="598"/>
      <c r="H1" s="598"/>
      <c r="I1" s="598"/>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x14ac:dyDescent="0.2">
      <c r="A3" s="125"/>
      <c r="B3" s="469" t="str">
        <f>'ELENCO CRITERI'!B65</f>
        <v>Materiali riciclati/recuperati</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ht="12.75" customHeight="1" x14ac:dyDescent="0.2">
      <c r="A6" s="127"/>
      <c r="B6" s="609" t="str">
        <f>'ELENCO CRITERI'!A13</f>
        <v>2. Consumo di risorse</v>
      </c>
      <c r="C6" s="609"/>
      <c r="D6" s="609"/>
      <c r="E6" s="609"/>
      <c r="F6" s="609"/>
      <c r="G6" s="609"/>
      <c r="H6" s="609"/>
      <c r="I6" s="609"/>
      <c r="J6" s="609"/>
      <c r="K6" s="609"/>
      <c r="L6" s="609"/>
      <c r="M6" s="609"/>
      <c r="N6" s="609"/>
      <c r="O6" s="609"/>
      <c r="P6" s="128"/>
      <c r="Q6" s="13"/>
      <c r="R6" s="472" t="str">
        <f>'ELENCO CRITERI'!A58</f>
        <v>2.3 Materiali eco-compatibili</v>
      </c>
      <c r="S6" s="472"/>
      <c r="T6" s="472"/>
      <c r="U6" s="472"/>
      <c r="V6" s="472"/>
      <c r="W6" s="472"/>
      <c r="X6" s="472"/>
      <c r="Y6" s="472"/>
      <c r="Z6" s="472"/>
      <c r="AA6" s="472"/>
      <c r="AB6" s="472"/>
      <c r="AC6" s="472"/>
      <c r="AD6" s="472"/>
      <c r="AE6" s="472"/>
      <c r="AF6" s="472"/>
      <c r="AG6" s="129"/>
      <c r="AI6" s="9"/>
    </row>
    <row r="7" spans="1:35" x14ac:dyDescent="0.2">
      <c r="A7" s="127"/>
      <c r="B7" s="609"/>
      <c r="C7" s="609"/>
      <c r="D7" s="609"/>
      <c r="E7" s="609"/>
      <c r="F7" s="609"/>
      <c r="G7" s="609"/>
      <c r="H7" s="609"/>
      <c r="I7" s="609"/>
      <c r="J7" s="609"/>
      <c r="K7" s="609"/>
      <c r="L7" s="609"/>
      <c r="M7" s="609"/>
      <c r="N7" s="609"/>
      <c r="O7" s="609"/>
      <c r="P7" s="128"/>
      <c r="Q7" s="13"/>
      <c r="R7" s="472"/>
      <c r="S7" s="472"/>
      <c r="T7" s="472"/>
      <c r="U7" s="472"/>
      <c r="V7" s="472"/>
      <c r="W7" s="472"/>
      <c r="X7" s="472"/>
      <c r="Y7" s="472"/>
      <c r="Z7" s="472"/>
      <c r="AA7" s="472"/>
      <c r="AB7" s="472"/>
      <c r="AC7" s="472"/>
      <c r="AD7" s="472"/>
      <c r="AE7" s="472"/>
      <c r="AF7" s="472"/>
      <c r="AG7" s="129"/>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ht="13.35" customHeight="1" x14ac:dyDescent="0.2">
      <c r="A11" s="127"/>
      <c r="B11" s="610" t="str">
        <f>'ELENCO CRITERI'!F67</f>
        <v>Favorire l’impiego di materiali riciclati e/o di recupero per diminuire il consumo di nuove risorse.</v>
      </c>
      <c r="C11" s="610"/>
      <c r="D11" s="610"/>
      <c r="E11" s="610"/>
      <c r="F11" s="610"/>
      <c r="G11" s="610"/>
      <c r="H11" s="610"/>
      <c r="I11" s="610"/>
      <c r="J11" s="610"/>
      <c r="K11" s="610"/>
      <c r="L11" s="610"/>
      <c r="M11" s="610"/>
      <c r="N11" s="610"/>
      <c r="O11" s="610"/>
      <c r="P11" s="128"/>
      <c r="Q11" s="13"/>
      <c r="R11" s="473" t="s">
        <v>169</v>
      </c>
      <c r="S11" s="473"/>
      <c r="T11" s="473"/>
      <c r="U11" s="473"/>
      <c r="V11" s="473"/>
      <c r="W11" s="473"/>
      <c r="X11" s="473"/>
      <c r="Y11" s="474" t="s">
        <v>170</v>
      </c>
      <c r="Z11" s="474"/>
      <c r="AA11" s="474"/>
      <c r="AB11" s="474"/>
      <c r="AC11" s="474"/>
      <c r="AD11" s="474"/>
      <c r="AE11" s="474"/>
      <c r="AF11" s="474"/>
      <c r="AG11" s="129"/>
    </row>
    <row r="12" spans="1:35" x14ac:dyDescent="0.2">
      <c r="A12" s="127"/>
      <c r="B12" s="610"/>
      <c r="C12" s="610"/>
      <c r="D12" s="610"/>
      <c r="E12" s="610"/>
      <c r="F12" s="610"/>
      <c r="G12" s="610"/>
      <c r="H12" s="610"/>
      <c r="I12" s="610"/>
      <c r="J12" s="610"/>
      <c r="K12" s="610"/>
      <c r="L12" s="610"/>
      <c r="M12" s="610"/>
      <c r="N12" s="610"/>
      <c r="O12" s="610"/>
      <c r="P12" s="128"/>
      <c r="Q12" s="322"/>
      <c r="R12" s="475">
        <f>'PESATURA SISTEMA'!Q24</f>
        <v>0.5</v>
      </c>
      <c r="S12" s="475"/>
      <c r="T12" s="475"/>
      <c r="U12" s="475"/>
      <c r="V12" s="475"/>
      <c r="W12" s="475"/>
      <c r="X12" s="475"/>
      <c r="Y12" s="599">
        <f>'PESATURA SISTEMA'!R24</f>
        <v>5.2499999999999998E-2</v>
      </c>
      <c r="Z12" s="599"/>
      <c r="AA12" s="599"/>
      <c r="AB12" s="599"/>
      <c r="AC12" s="599"/>
      <c r="AD12" s="599"/>
      <c r="AE12" s="599"/>
      <c r="AF12" s="599"/>
      <c r="AG12" s="129"/>
    </row>
    <row r="13" spans="1:35" x14ac:dyDescent="0.2">
      <c r="A13" s="133"/>
      <c r="B13" s="610"/>
      <c r="C13" s="610"/>
      <c r="D13" s="610"/>
      <c r="E13" s="610"/>
      <c r="F13" s="610"/>
      <c r="G13" s="610"/>
      <c r="H13" s="610"/>
      <c r="I13" s="610"/>
      <c r="J13" s="610"/>
      <c r="K13" s="610"/>
      <c r="L13" s="610"/>
      <c r="M13" s="610"/>
      <c r="N13" s="610"/>
      <c r="O13" s="610"/>
      <c r="P13" s="128"/>
      <c r="Q13" s="323"/>
      <c r="R13" s="475"/>
      <c r="S13" s="475"/>
      <c r="T13" s="475"/>
      <c r="U13" s="475"/>
      <c r="V13" s="475"/>
      <c r="W13" s="475"/>
      <c r="X13" s="475"/>
      <c r="Y13" s="599"/>
      <c r="Z13" s="599"/>
      <c r="AA13" s="599"/>
      <c r="AB13" s="599"/>
      <c r="AC13" s="599"/>
      <c r="AD13" s="599"/>
      <c r="AE13" s="599"/>
      <c r="AF13" s="599"/>
      <c r="AG13" s="129"/>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row>
    <row r="17" spans="1:36" x14ac:dyDescent="0.2">
      <c r="A17" s="127"/>
      <c r="B17" s="555" t="str">
        <f>'ELENCO CRITERI'!F68</f>
        <v>Percentuale dei materiali riciclati e/o di recupero che sono stati utilizzati nell’intervento.</v>
      </c>
      <c r="C17" s="555"/>
      <c r="D17" s="555"/>
      <c r="E17" s="555"/>
      <c r="F17" s="555"/>
      <c r="G17" s="555"/>
      <c r="H17" s="555"/>
      <c r="I17" s="555"/>
      <c r="J17" s="555"/>
      <c r="K17" s="555"/>
      <c r="L17" s="555"/>
      <c r="M17" s="555"/>
      <c r="N17" s="555"/>
      <c r="O17" s="555"/>
      <c r="P17" s="128"/>
      <c r="Q17" s="13"/>
      <c r="R17" s="476" t="str">
        <f>'ELENCO CRITERI'!F69</f>
        <v>%</v>
      </c>
      <c r="S17" s="476"/>
      <c r="T17" s="476"/>
      <c r="U17" s="476"/>
      <c r="V17" s="476"/>
      <c r="W17" s="476"/>
      <c r="X17" s="476"/>
      <c r="Y17" s="476"/>
      <c r="Z17" s="476"/>
      <c r="AA17" s="476"/>
      <c r="AB17" s="476"/>
      <c r="AC17" s="476"/>
      <c r="AD17" s="476"/>
      <c r="AE17" s="476"/>
      <c r="AF17" s="476"/>
      <c r="AG17" s="129"/>
    </row>
    <row r="18" spans="1:36"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6"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6"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6"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6"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6"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6" ht="21" customHeight="1" x14ac:dyDescent="0.2">
      <c r="A24" s="125"/>
      <c r="B24" s="126"/>
      <c r="C24" s="126"/>
      <c r="D24" s="126"/>
      <c r="E24" s="126"/>
      <c r="F24" s="569"/>
      <c r="G24" s="569"/>
      <c r="H24" s="569"/>
      <c r="I24" s="569"/>
      <c r="J24" s="569"/>
      <c r="K24" s="569"/>
      <c r="L24" s="569"/>
      <c r="M24" s="569"/>
      <c r="N24" s="569"/>
      <c r="O24" s="569"/>
      <c r="P24" s="569"/>
      <c r="Q24" s="569"/>
      <c r="R24" s="569"/>
      <c r="S24" s="569"/>
      <c r="T24" s="569"/>
      <c r="U24" s="569"/>
      <c r="V24" s="569"/>
      <c r="W24" s="611" t="str">
        <f>R17</f>
        <v>%</v>
      </c>
      <c r="X24" s="611"/>
      <c r="Y24" s="611"/>
      <c r="Z24" s="611"/>
      <c r="AA24" s="611"/>
      <c r="AB24" s="528" t="s">
        <v>174</v>
      </c>
      <c r="AC24" s="528"/>
      <c r="AD24" s="528"/>
      <c r="AE24" s="528"/>
      <c r="AF24" s="528"/>
      <c r="AG24" s="129"/>
      <c r="AI24" s="156"/>
    </row>
    <row r="25" spans="1:36" ht="15" customHeight="1" x14ac:dyDescent="0.2">
      <c r="A25" s="127"/>
      <c r="B25" s="529" t="s">
        <v>175</v>
      </c>
      <c r="C25" s="529"/>
      <c r="D25" s="529"/>
      <c r="E25" s="529"/>
      <c r="F25" s="612"/>
      <c r="G25" s="612"/>
      <c r="H25" s="612"/>
      <c r="I25" s="612"/>
      <c r="J25" s="612"/>
      <c r="K25" s="612"/>
      <c r="L25" s="612"/>
      <c r="M25" s="612"/>
      <c r="N25" s="612"/>
      <c r="O25" s="612"/>
      <c r="P25" s="612"/>
      <c r="Q25" s="612"/>
      <c r="R25" s="612"/>
      <c r="S25" s="612"/>
      <c r="T25" s="612"/>
      <c r="U25" s="612"/>
      <c r="V25" s="612"/>
      <c r="W25" s="613" t="s">
        <v>46</v>
      </c>
      <c r="X25" s="613"/>
      <c r="Y25" s="613"/>
      <c r="Z25" s="613"/>
      <c r="AA25" s="613"/>
      <c r="AB25" s="532">
        <v>-1</v>
      </c>
      <c r="AC25" s="532"/>
      <c r="AD25" s="532"/>
      <c r="AE25" s="532"/>
      <c r="AF25" s="532"/>
      <c r="AG25" s="129"/>
      <c r="AH25" s="88" t="s">
        <v>202</v>
      </c>
      <c r="AI25" s="226" t="s">
        <v>203</v>
      </c>
      <c r="AJ25" s="88" t="s">
        <v>204</v>
      </c>
    </row>
    <row r="26" spans="1:36" ht="15" customHeight="1" x14ac:dyDescent="0.2">
      <c r="A26" s="231"/>
      <c r="B26" s="533" t="s">
        <v>177</v>
      </c>
      <c r="C26" s="533"/>
      <c r="D26" s="533"/>
      <c r="E26" s="533"/>
      <c r="F26" s="614"/>
      <c r="G26" s="614"/>
      <c r="H26" s="614"/>
      <c r="I26" s="614"/>
      <c r="J26" s="614"/>
      <c r="K26" s="614"/>
      <c r="L26" s="614"/>
      <c r="M26" s="614"/>
      <c r="N26" s="614"/>
      <c r="O26" s="614"/>
      <c r="P26" s="614"/>
      <c r="Q26" s="614"/>
      <c r="R26" s="614"/>
      <c r="S26" s="614"/>
      <c r="T26" s="614"/>
      <c r="U26" s="614"/>
      <c r="V26" s="614"/>
      <c r="W26" s="562">
        <v>0</v>
      </c>
      <c r="X26" s="562"/>
      <c r="Y26" s="562"/>
      <c r="Z26" s="562"/>
      <c r="AA26" s="562"/>
      <c r="AB26" s="536">
        <v>0</v>
      </c>
      <c r="AC26" s="536"/>
      <c r="AD26" s="536"/>
      <c r="AE26" s="536"/>
      <c r="AF26" s="536"/>
      <c r="AG26" s="129"/>
      <c r="AH26" s="88">
        <f>(W38-AJ26)/AI26</f>
        <v>0</v>
      </c>
      <c r="AI26" s="88">
        <f>(W31-W26)/(AB31-AB26)</f>
        <v>13.4</v>
      </c>
      <c r="AJ26" s="230">
        <f>W26</f>
        <v>0</v>
      </c>
    </row>
    <row r="27" spans="1:36"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615">
        <v>13.4</v>
      </c>
      <c r="X27" s="615"/>
      <c r="Y27" s="615"/>
      <c r="Z27" s="615"/>
      <c r="AA27" s="615"/>
      <c r="AB27" s="538">
        <v>1</v>
      </c>
      <c r="AC27" s="538"/>
      <c r="AD27" s="538"/>
      <c r="AE27" s="538"/>
      <c r="AF27" s="538"/>
      <c r="AG27" s="129"/>
    </row>
    <row r="28" spans="1:36"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562">
        <v>26.8</v>
      </c>
      <c r="X28" s="562"/>
      <c r="Y28" s="562"/>
      <c r="Z28" s="562"/>
      <c r="AA28" s="562"/>
      <c r="AB28" s="536">
        <v>2</v>
      </c>
      <c r="AC28" s="536"/>
      <c r="AD28" s="536"/>
      <c r="AE28" s="536"/>
      <c r="AF28" s="536"/>
      <c r="AG28" s="129"/>
    </row>
    <row r="29" spans="1:36" ht="15" customHeight="1" x14ac:dyDescent="0.2">
      <c r="A29" s="127"/>
      <c r="B29" s="529" t="s">
        <v>179</v>
      </c>
      <c r="C29" s="529"/>
      <c r="D29" s="529"/>
      <c r="E29" s="529"/>
      <c r="F29" s="612"/>
      <c r="G29" s="612"/>
      <c r="H29" s="612"/>
      <c r="I29" s="612"/>
      <c r="J29" s="612"/>
      <c r="K29" s="612"/>
      <c r="L29" s="612"/>
      <c r="M29" s="612"/>
      <c r="N29" s="612"/>
      <c r="O29" s="612"/>
      <c r="P29" s="612"/>
      <c r="Q29" s="612"/>
      <c r="R29" s="612"/>
      <c r="S29" s="612"/>
      <c r="T29" s="612"/>
      <c r="U29" s="612"/>
      <c r="V29" s="612"/>
      <c r="W29" s="613">
        <v>40.200000000000003</v>
      </c>
      <c r="X29" s="613"/>
      <c r="Y29" s="613"/>
      <c r="Z29" s="613"/>
      <c r="AA29" s="613"/>
      <c r="AB29" s="532">
        <v>3</v>
      </c>
      <c r="AC29" s="532"/>
      <c r="AD29" s="532"/>
      <c r="AE29" s="532"/>
      <c r="AF29" s="532"/>
      <c r="AG29" s="129"/>
    </row>
    <row r="30" spans="1:36" ht="12.75" hidden="1" customHeight="1" x14ac:dyDescent="0.2">
      <c r="A30" s="235"/>
      <c r="B30" s="164"/>
      <c r="C30" s="164"/>
      <c r="D30" s="164"/>
      <c r="E30" s="236"/>
      <c r="F30" s="237"/>
      <c r="G30" s="237"/>
      <c r="H30" s="237"/>
      <c r="I30" s="237"/>
      <c r="J30" s="237"/>
      <c r="K30" s="237"/>
      <c r="L30" s="237"/>
      <c r="M30" s="237"/>
      <c r="N30" s="237"/>
      <c r="O30" s="237"/>
      <c r="P30" s="237"/>
      <c r="Q30" s="237"/>
      <c r="R30" s="237"/>
      <c r="S30" s="237"/>
      <c r="T30" s="237"/>
      <c r="U30" s="237"/>
      <c r="V30" s="238"/>
      <c r="W30" s="615">
        <v>53.6</v>
      </c>
      <c r="X30" s="615"/>
      <c r="Y30" s="615"/>
      <c r="Z30" s="615"/>
      <c r="AA30" s="615"/>
      <c r="AB30" s="538">
        <v>4</v>
      </c>
      <c r="AC30" s="538"/>
      <c r="AD30" s="538"/>
      <c r="AE30" s="538"/>
      <c r="AF30" s="538"/>
      <c r="AG30" s="129"/>
    </row>
    <row r="31" spans="1:36" ht="15" customHeight="1" x14ac:dyDescent="0.2">
      <c r="A31" s="231"/>
      <c r="B31" s="533" t="s">
        <v>181</v>
      </c>
      <c r="C31" s="533"/>
      <c r="D31" s="533"/>
      <c r="E31" s="533"/>
      <c r="F31" s="614"/>
      <c r="G31" s="614"/>
      <c r="H31" s="614"/>
      <c r="I31" s="614"/>
      <c r="J31" s="614"/>
      <c r="K31" s="614"/>
      <c r="L31" s="614"/>
      <c r="M31" s="614"/>
      <c r="N31" s="614"/>
      <c r="O31" s="614"/>
      <c r="P31" s="614"/>
      <c r="Q31" s="614"/>
      <c r="R31" s="614"/>
      <c r="S31" s="614"/>
      <c r="T31" s="614"/>
      <c r="U31" s="614"/>
      <c r="V31" s="614"/>
      <c r="W31" s="562">
        <v>67</v>
      </c>
      <c r="X31" s="562"/>
      <c r="Y31" s="562"/>
      <c r="Z31" s="562"/>
      <c r="AA31" s="562"/>
      <c r="AB31" s="536">
        <v>5</v>
      </c>
      <c r="AC31" s="536"/>
      <c r="AD31" s="536"/>
      <c r="AE31" s="536"/>
      <c r="AF31" s="536"/>
      <c r="AG31" s="129"/>
    </row>
    <row r="32" spans="1:36"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ht="144" customHeight="1" x14ac:dyDescent="0.2">
      <c r="A34" s="171"/>
      <c r="B34" s="494" t="s">
        <v>285</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ht="3" customHeight="1" x14ac:dyDescent="0.2">
      <c r="A35" s="17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129"/>
    </row>
    <row r="36" spans="1:39"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ht="15.7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541"/>
      <c r="X38" s="541"/>
      <c r="Y38" s="541"/>
      <c r="Z38" s="541"/>
      <c r="AA38" s="541"/>
      <c r="AB38" s="498" t="str">
        <f>R17</f>
        <v>%</v>
      </c>
      <c r="AC38" s="498"/>
      <c r="AD38" s="498"/>
      <c r="AE38" s="498"/>
      <c r="AF38" s="498"/>
      <c r="AG38" s="129"/>
    </row>
    <row r="39" spans="1:39"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IF(W38="","",IF(W38&gt;W31,AB31,AH26))</f>
        <v/>
      </c>
      <c r="AC40" s="575"/>
      <c r="AD40" s="575"/>
      <c r="AE40" s="575"/>
      <c r="AF40" s="575"/>
      <c r="AG40" s="129"/>
    </row>
    <row r="41" spans="1:39"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ht="15.75" x14ac:dyDescent="0.2">
      <c r="A47" s="125"/>
      <c r="B47" s="142" t="s">
        <v>188</v>
      </c>
      <c r="C47" s="151"/>
      <c r="D47" s="142"/>
      <c r="E47" s="142"/>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69" t="s">
        <v>172</v>
      </c>
      <c r="AC47" s="569"/>
      <c r="AD47" s="569"/>
      <c r="AE47" s="569"/>
      <c r="AF47" s="569"/>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33" ht="12.95" customHeight="1" x14ac:dyDescent="0.2">
      <c r="A49" s="324"/>
      <c r="B49" s="506" t="s">
        <v>286</v>
      </c>
      <c r="C49" s="506"/>
      <c r="D49" s="506"/>
      <c r="E49" s="506"/>
      <c r="F49" s="506"/>
      <c r="G49" s="506"/>
      <c r="H49" s="506"/>
      <c r="I49" s="506"/>
      <c r="J49" s="506"/>
      <c r="K49" s="506"/>
      <c r="L49" s="506"/>
      <c r="M49" s="506"/>
      <c r="N49" s="506"/>
      <c r="O49" s="506"/>
      <c r="P49" s="506"/>
      <c r="Q49" s="506"/>
      <c r="R49" s="506"/>
      <c r="S49" s="506"/>
      <c r="T49" s="506"/>
      <c r="U49" s="506"/>
      <c r="V49" s="506"/>
      <c r="W49" s="595" t="s">
        <v>15</v>
      </c>
      <c r="X49" s="595"/>
      <c r="Y49" s="595"/>
      <c r="Z49" s="595"/>
      <c r="AA49" s="595"/>
      <c r="AB49" s="508" t="s">
        <v>279</v>
      </c>
      <c r="AC49" s="508"/>
      <c r="AD49" s="508"/>
      <c r="AE49" s="508"/>
      <c r="AF49" s="508"/>
      <c r="AG49" s="129"/>
    </row>
    <row r="50" spans="1:33" s="174" customFormat="1" ht="3" customHeight="1" x14ac:dyDescent="0.2">
      <c r="A50" s="191"/>
      <c r="B50" s="186"/>
      <c r="C50" s="187"/>
      <c r="D50" s="136"/>
      <c r="E50" s="136"/>
      <c r="F50" s="136"/>
      <c r="G50" s="136"/>
      <c r="H50" s="136"/>
      <c r="I50" s="136"/>
      <c r="J50" s="136"/>
      <c r="K50" s="136"/>
      <c r="L50" s="186"/>
      <c r="M50" s="186"/>
      <c r="N50" s="186"/>
      <c r="O50" s="186"/>
      <c r="P50" s="186"/>
      <c r="Q50" s="186"/>
      <c r="R50" s="186"/>
      <c r="S50" s="186"/>
      <c r="T50" s="186"/>
      <c r="U50" s="186"/>
      <c r="V50" s="186"/>
      <c r="W50" s="134"/>
      <c r="X50" s="134"/>
      <c r="Y50" s="134"/>
      <c r="Z50" s="134"/>
      <c r="AA50" s="188"/>
      <c r="AB50" s="134"/>
      <c r="AC50" s="134"/>
      <c r="AD50" s="134"/>
      <c r="AE50" s="134"/>
      <c r="AF50" s="134"/>
      <c r="AG50" s="134"/>
    </row>
    <row r="51" spans="1:33" ht="12" customHeight="1" x14ac:dyDescent="0.2">
      <c r="A51" s="324"/>
      <c r="B51" s="506" t="s">
        <v>280</v>
      </c>
      <c r="C51" s="506"/>
      <c r="D51" s="506"/>
      <c r="E51" s="506"/>
      <c r="F51" s="506"/>
      <c r="G51" s="506"/>
      <c r="H51" s="506"/>
      <c r="I51" s="506"/>
      <c r="J51" s="506"/>
      <c r="K51" s="506"/>
      <c r="L51" s="506"/>
      <c r="M51" s="506"/>
      <c r="N51" s="506"/>
      <c r="O51" s="506"/>
      <c r="P51" s="506"/>
      <c r="Q51" s="506"/>
      <c r="R51" s="506"/>
      <c r="S51" s="506"/>
      <c r="T51" s="506"/>
      <c r="U51" s="506"/>
      <c r="V51" s="506"/>
      <c r="W51" s="595" t="s">
        <v>15</v>
      </c>
      <c r="X51" s="595"/>
      <c r="Y51" s="595"/>
      <c r="Z51" s="595"/>
      <c r="AA51" s="595"/>
      <c r="AB51" s="508" t="s">
        <v>279</v>
      </c>
      <c r="AC51" s="508"/>
      <c r="AD51" s="508"/>
      <c r="AE51" s="508"/>
      <c r="AF51" s="508"/>
      <c r="AG51" s="129"/>
    </row>
    <row r="52" spans="1:33" ht="12.75" hidden="1" customHeight="1" x14ac:dyDescent="0.2">
      <c r="A52" s="133"/>
      <c r="B52" s="134"/>
      <c r="C52" s="135"/>
      <c r="D52" s="136"/>
      <c r="E52" s="136"/>
      <c r="F52" s="136"/>
      <c r="G52" s="136"/>
      <c r="H52" s="137"/>
      <c r="I52" s="137"/>
      <c r="J52" s="137"/>
      <c r="K52" s="137"/>
      <c r="L52" s="134"/>
      <c r="M52" s="134"/>
      <c r="N52" s="134"/>
      <c r="O52" s="134"/>
      <c r="P52" s="134"/>
      <c r="Q52" s="134"/>
      <c r="R52" s="134"/>
      <c r="S52" s="134"/>
      <c r="T52" s="134"/>
      <c r="U52" s="134"/>
      <c r="V52" s="134"/>
      <c r="W52" s="134"/>
      <c r="X52" s="134"/>
      <c r="Y52" s="134"/>
      <c r="Z52" s="134"/>
      <c r="AA52" s="188"/>
      <c r="AB52" s="134"/>
      <c r="AC52" s="134"/>
      <c r="AD52" s="134"/>
      <c r="AE52" s="134"/>
      <c r="AF52" s="134"/>
      <c r="AG52" s="129"/>
    </row>
    <row r="53" spans="1:33" hidden="1" x14ac:dyDescent="0.2">
      <c r="A53" s="324"/>
      <c r="B53" s="506"/>
      <c r="C53" s="506"/>
      <c r="D53" s="506"/>
      <c r="E53" s="506"/>
      <c r="F53" s="506"/>
      <c r="G53" s="506"/>
      <c r="H53" s="506"/>
      <c r="I53" s="506"/>
      <c r="J53" s="506"/>
      <c r="K53" s="506"/>
      <c r="L53" s="506"/>
      <c r="M53" s="506"/>
      <c r="N53" s="506"/>
      <c r="O53" s="506"/>
      <c r="P53" s="506"/>
      <c r="Q53" s="506"/>
      <c r="R53" s="506"/>
      <c r="S53" s="506"/>
      <c r="T53" s="506"/>
      <c r="U53" s="506"/>
      <c r="V53" s="506"/>
      <c r="W53" s="507"/>
      <c r="X53" s="507"/>
      <c r="Y53" s="507"/>
      <c r="Z53" s="507"/>
      <c r="AA53" s="507"/>
      <c r="AB53" s="508"/>
      <c r="AC53" s="508"/>
      <c r="AD53" s="508"/>
      <c r="AE53" s="508"/>
      <c r="AF53" s="508"/>
      <c r="AG53" s="129"/>
    </row>
    <row r="54" spans="1:33"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33" ht="12.75" hidden="1" customHeight="1" x14ac:dyDescent="0.2">
      <c r="A55" s="324"/>
      <c r="B55" s="506"/>
      <c r="C55" s="506"/>
      <c r="D55" s="506"/>
      <c r="E55" s="506"/>
      <c r="F55" s="506"/>
      <c r="G55" s="506"/>
      <c r="H55" s="506"/>
      <c r="I55" s="506"/>
      <c r="J55" s="506"/>
      <c r="K55" s="506"/>
      <c r="L55" s="506"/>
      <c r="M55" s="506"/>
      <c r="N55" s="506"/>
      <c r="O55" s="506"/>
      <c r="P55" s="506"/>
      <c r="Q55" s="506"/>
      <c r="R55" s="506"/>
      <c r="S55" s="506"/>
      <c r="T55" s="506"/>
      <c r="U55" s="506"/>
      <c r="V55" s="506"/>
      <c r="W55" s="507"/>
      <c r="X55" s="507"/>
      <c r="Y55" s="507"/>
      <c r="Z55" s="507"/>
      <c r="AA55" s="507"/>
      <c r="AB55" s="508"/>
      <c r="AC55" s="508"/>
      <c r="AD55" s="508"/>
      <c r="AE55" s="508"/>
      <c r="AF55" s="508"/>
      <c r="AG55" s="129"/>
    </row>
    <row r="56" spans="1:33"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33" ht="12.75" hidden="1" customHeight="1" x14ac:dyDescent="0.2">
      <c r="A57" s="324"/>
      <c r="B57" s="506"/>
      <c r="C57" s="506"/>
      <c r="D57" s="506"/>
      <c r="E57" s="506"/>
      <c r="F57" s="506"/>
      <c r="G57" s="506"/>
      <c r="H57" s="506"/>
      <c r="I57" s="506"/>
      <c r="J57" s="506"/>
      <c r="K57" s="506"/>
      <c r="L57" s="506"/>
      <c r="M57" s="506"/>
      <c r="N57" s="506"/>
      <c r="O57" s="506"/>
      <c r="P57" s="506"/>
      <c r="Q57" s="506"/>
      <c r="R57" s="506"/>
      <c r="S57" s="506"/>
      <c r="T57" s="506"/>
      <c r="U57" s="506"/>
      <c r="V57" s="506"/>
      <c r="W57" s="507"/>
      <c r="X57" s="507"/>
      <c r="Y57" s="507"/>
      <c r="Z57" s="507"/>
      <c r="AA57" s="507"/>
      <c r="AB57" s="508"/>
      <c r="AC57" s="508"/>
      <c r="AD57" s="508"/>
      <c r="AE57" s="508"/>
      <c r="AF57" s="508"/>
      <c r="AG57" s="129"/>
    </row>
    <row r="58" spans="1:33"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33" ht="12.75" hidden="1" customHeight="1" x14ac:dyDescent="0.2">
      <c r="A59" s="324"/>
      <c r="B59" s="506"/>
      <c r="C59" s="506"/>
      <c r="D59" s="506"/>
      <c r="E59" s="506"/>
      <c r="F59" s="506"/>
      <c r="G59" s="506"/>
      <c r="H59" s="506"/>
      <c r="I59" s="506"/>
      <c r="J59" s="506"/>
      <c r="K59" s="506"/>
      <c r="L59" s="506"/>
      <c r="M59" s="506"/>
      <c r="N59" s="506"/>
      <c r="O59" s="506"/>
      <c r="P59" s="506"/>
      <c r="Q59" s="506"/>
      <c r="R59" s="506"/>
      <c r="S59" s="506"/>
      <c r="T59" s="506"/>
      <c r="U59" s="506"/>
      <c r="V59" s="506"/>
      <c r="W59" s="507"/>
      <c r="X59" s="507"/>
      <c r="Y59" s="507"/>
      <c r="Z59" s="507"/>
      <c r="AA59" s="507"/>
      <c r="AB59" s="508"/>
      <c r="AC59" s="508"/>
      <c r="AD59" s="508"/>
      <c r="AE59" s="508"/>
      <c r="AF59" s="508"/>
      <c r="AG59" s="129"/>
    </row>
    <row r="60" spans="1:33"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33" ht="12.75" hidden="1" customHeight="1" x14ac:dyDescent="0.2">
      <c r="A61" s="324"/>
      <c r="B61" s="506"/>
      <c r="C61" s="506"/>
      <c r="D61" s="506"/>
      <c r="E61" s="506"/>
      <c r="F61" s="506"/>
      <c r="G61" s="506"/>
      <c r="H61" s="506"/>
      <c r="I61" s="506"/>
      <c r="J61" s="506"/>
      <c r="K61" s="506"/>
      <c r="L61" s="506"/>
      <c r="M61" s="506"/>
      <c r="N61" s="506"/>
      <c r="O61" s="506"/>
      <c r="P61" s="506"/>
      <c r="Q61" s="506"/>
      <c r="R61" s="506"/>
      <c r="S61" s="506"/>
      <c r="T61" s="506"/>
      <c r="U61" s="506"/>
      <c r="V61" s="506"/>
      <c r="W61" s="507"/>
      <c r="X61" s="507"/>
      <c r="Y61" s="507"/>
      <c r="Z61" s="507"/>
      <c r="AA61" s="507"/>
      <c r="AB61" s="508"/>
      <c r="AC61" s="508"/>
      <c r="AD61" s="508"/>
      <c r="AE61" s="508"/>
      <c r="AF61" s="508"/>
      <c r="AG61" s="129"/>
    </row>
    <row r="62" spans="1:33"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33" ht="12.75" hidden="1" customHeight="1" x14ac:dyDescent="0.2">
      <c r="A63" s="324"/>
      <c r="B63" s="506"/>
      <c r="C63" s="506"/>
      <c r="D63" s="506"/>
      <c r="E63" s="506"/>
      <c r="F63" s="506"/>
      <c r="G63" s="506"/>
      <c r="H63" s="506"/>
      <c r="I63" s="506"/>
      <c r="J63" s="506"/>
      <c r="K63" s="506"/>
      <c r="L63" s="506"/>
      <c r="M63" s="506"/>
      <c r="N63" s="506"/>
      <c r="O63" s="506"/>
      <c r="P63" s="506"/>
      <c r="Q63" s="506"/>
      <c r="R63" s="506"/>
      <c r="S63" s="506"/>
      <c r="T63" s="506"/>
      <c r="U63" s="506"/>
      <c r="V63" s="506"/>
      <c r="W63" s="507"/>
      <c r="X63" s="507"/>
      <c r="Y63" s="507"/>
      <c r="Z63" s="507"/>
      <c r="AA63" s="507"/>
      <c r="AB63" s="508"/>
      <c r="AC63" s="508"/>
      <c r="AD63" s="508"/>
      <c r="AE63" s="508"/>
      <c r="AF63" s="508"/>
      <c r="AG63" s="129"/>
    </row>
    <row r="64" spans="1:33"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row>
    <row r="65" spans="1:33" ht="12.75" hidden="1" customHeight="1" x14ac:dyDescent="0.2">
      <c r="A65" s="324"/>
      <c r="B65" s="506"/>
      <c r="C65" s="506"/>
      <c r="D65" s="506"/>
      <c r="E65" s="506"/>
      <c r="F65" s="506"/>
      <c r="G65" s="506"/>
      <c r="H65" s="506"/>
      <c r="I65" s="506"/>
      <c r="J65" s="506"/>
      <c r="K65" s="506"/>
      <c r="L65" s="506"/>
      <c r="M65" s="506"/>
      <c r="N65" s="506"/>
      <c r="O65" s="506"/>
      <c r="P65" s="506"/>
      <c r="Q65" s="506"/>
      <c r="R65" s="506"/>
      <c r="S65" s="506"/>
      <c r="T65" s="506"/>
      <c r="U65" s="506"/>
      <c r="V65" s="506"/>
      <c r="W65" s="507"/>
      <c r="X65" s="507"/>
      <c r="Y65" s="507"/>
      <c r="Z65" s="507"/>
      <c r="AA65" s="507"/>
      <c r="AB65" s="508"/>
      <c r="AC65" s="508"/>
      <c r="AD65" s="508"/>
      <c r="AE65" s="508"/>
      <c r="AF65" s="508"/>
      <c r="AG65" s="129"/>
    </row>
    <row r="66" spans="1:33"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row>
    <row r="67" spans="1:33" ht="12.75" hidden="1" customHeight="1" x14ac:dyDescent="0.2">
      <c r="A67" s="324"/>
      <c r="B67" s="506"/>
      <c r="C67" s="506"/>
      <c r="D67" s="506"/>
      <c r="E67" s="506"/>
      <c r="F67" s="506"/>
      <c r="G67" s="506"/>
      <c r="H67" s="506"/>
      <c r="I67" s="506"/>
      <c r="J67" s="506"/>
      <c r="K67" s="506"/>
      <c r="L67" s="506"/>
      <c r="M67" s="506"/>
      <c r="N67" s="506"/>
      <c r="O67" s="506"/>
      <c r="P67" s="506"/>
      <c r="Q67" s="506"/>
      <c r="R67" s="506"/>
      <c r="S67" s="506"/>
      <c r="T67" s="506"/>
      <c r="U67" s="506"/>
      <c r="V67" s="506"/>
      <c r="W67" s="507"/>
      <c r="X67" s="507"/>
      <c r="Y67" s="507"/>
      <c r="Z67" s="507"/>
      <c r="AA67" s="507"/>
      <c r="AB67" s="508"/>
      <c r="AC67" s="508"/>
      <c r="AD67" s="508"/>
      <c r="AE67" s="508"/>
      <c r="AF67" s="508"/>
      <c r="AG67" s="129"/>
    </row>
    <row r="68" spans="1:33"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33" ht="12.75" hidden="1" customHeight="1" x14ac:dyDescent="0.2">
      <c r="A69" s="324"/>
      <c r="B69" s="199"/>
      <c r="C69" s="199"/>
      <c r="D69" s="200"/>
      <c r="E69" s="200"/>
      <c r="F69" s="200"/>
      <c r="G69" s="200"/>
      <c r="H69" s="201"/>
      <c r="I69" s="201"/>
      <c r="J69" s="201"/>
      <c r="K69" s="201"/>
      <c r="L69" s="199"/>
      <c r="M69" s="199"/>
      <c r="N69" s="199"/>
      <c r="O69" s="199"/>
      <c r="P69" s="199"/>
      <c r="Q69" s="199"/>
      <c r="R69" s="199"/>
      <c r="S69" s="199"/>
      <c r="T69" s="199"/>
      <c r="U69" s="199"/>
      <c r="V69" s="199"/>
      <c r="W69" s="507"/>
      <c r="X69" s="507"/>
      <c r="Y69" s="507"/>
      <c r="Z69" s="507"/>
      <c r="AA69" s="507"/>
      <c r="AB69" s="508"/>
      <c r="AC69" s="508"/>
      <c r="AD69" s="508"/>
      <c r="AE69" s="508"/>
      <c r="AF69" s="508"/>
      <c r="AG69" s="129"/>
    </row>
    <row r="70" spans="1:33"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33" ht="12.75" hidden="1" customHeight="1" x14ac:dyDescent="0.2">
      <c r="A71" s="324"/>
      <c r="B71" s="199"/>
      <c r="C71" s="199"/>
      <c r="D71" s="200"/>
      <c r="E71" s="200"/>
      <c r="F71" s="200"/>
      <c r="G71" s="200"/>
      <c r="H71" s="201"/>
      <c r="I71" s="201"/>
      <c r="J71" s="201"/>
      <c r="K71" s="201"/>
      <c r="L71" s="199"/>
      <c r="M71" s="199"/>
      <c r="N71" s="199"/>
      <c r="O71" s="199"/>
      <c r="P71" s="199"/>
      <c r="Q71" s="199"/>
      <c r="R71" s="199"/>
      <c r="S71" s="199"/>
      <c r="T71" s="199"/>
      <c r="U71" s="199"/>
      <c r="V71" s="199"/>
      <c r="W71" s="507"/>
      <c r="X71" s="507"/>
      <c r="Y71" s="507"/>
      <c r="Z71" s="507"/>
      <c r="AA71" s="507"/>
      <c r="AB71" s="508"/>
      <c r="AC71" s="508"/>
      <c r="AD71" s="508"/>
      <c r="AE71" s="508"/>
      <c r="AF71" s="508"/>
      <c r="AG71" s="129"/>
    </row>
    <row r="72" spans="1:33"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33" ht="12.75" hidden="1" customHeight="1" x14ac:dyDescent="0.2">
      <c r="A73" s="324"/>
      <c r="B73" s="199"/>
      <c r="C73" s="199"/>
      <c r="D73" s="200"/>
      <c r="E73" s="200"/>
      <c r="F73" s="200"/>
      <c r="G73" s="200"/>
      <c r="H73" s="201"/>
      <c r="I73" s="201"/>
      <c r="J73" s="201"/>
      <c r="K73" s="201"/>
      <c r="L73" s="199"/>
      <c r="M73" s="199"/>
      <c r="N73" s="199"/>
      <c r="O73" s="199"/>
      <c r="P73" s="199"/>
      <c r="Q73" s="199"/>
      <c r="R73" s="199"/>
      <c r="S73" s="199"/>
      <c r="T73" s="199"/>
      <c r="U73" s="199"/>
      <c r="V73" s="199"/>
      <c r="W73" s="507"/>
      <c r="X73" s="507"/>
      <c r="Y73" s="507"/>
      <c r="Z73" s="507"/>
      <c r="AA73" s="507"/>
      <c r="AB73" s="508"/>
      <c r="AC73" s="508"/>
      <c r="AD73" s="508"/>
      <c r="AE73" s="508"/>
      <c r="AF73" s="508"/>
      <c r="AG73" s="129"/>
    </row>
    <row r="74" spans="1:33"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190"/>
      <c r="X74" s="202"/>
      <c r="Y74" s="199"/>
      <c r="Z74" s="199"/>
      <c r="AA74" s="199"/>
      <c r="AB74" s="199"/>
      <c r="AC74" s="199"/>
      <c r="AD74" s="199"/>
      <c r="AE74" s="199"/>
      <c r="AF74" s="199"/>
      <c r="AG74" s="129"/>
    </row>
    <row r="75" spans="1:33" ht="12.75" hidden="1" customHeight="1" x14ac:dyDescent="0.2">
      <c r="A75" s="324"/>
      <c r="B75" s="199"/>
      <c r="C75" s="199"/>
      <c r="D75" s="200"/>
      <c r="E75" s="200"/>
      <c r="F75" s="200"/>
      <c r="G75" s="200"/>
      <c r="H75" s="201"/>
      <c r="I75" s="201"/>
      <c r="J75" s="201"/>
      <c r="K75" s="201"/>
      <c r="L75" s="199"/>
      <c r="M75" s="199"/>
      <c r="N75" s="199"/>
      <c r="O75" s="199"/>
      <c r="P75" s="199"/>
      <c r="Q75" s="199"/>
      <c r="R75" s="199"/>
      <c r="S75" s="199"/>
      <c r="T75" s="199"/>
      <c r="U75" s="199"/>
      <c r="V75" s="199"/>
      <c r="W75" s="507"/>
      <c r="X75" s="507"/>
      <c r="Y75" s="507"/>
      <c r="Z75" s="507"/>
      <c r="AA75" s="507"/>
      <c r="AB75" s="508"/>
      <c r="AC75" s="508"/>
      <c r="AD75" s="508"/>
      <c r="AE75" s="508"/>
      <c r="AF75" s="508"/>
      <c r="AG75" s="129"/>
    </row>
    <row r="76" spans="1:33"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33" ht="12.75" hidden="1" customHeight="1" x14ac:dyDescent="0.2">
      <c r="A77" s="324"/>
      <c r="B77" s="199"/>
      <c r="C77" s="199"/>
      <c r="D77" s="200"/>
      <c r="E77" s="200"/>
      <c r="F77" s="200"/>
      <c r="G77" s="200"/>
      <c r="H77" s="201"/>
      <c r="I77" s="201"/>
      <c r="J77" s="201"/>
      <c r="K77" s="201"/>
      <c r="L77" s="199"/>
      <c r="M77" s="199"/>
      <c r="N77" s="199"/>
      <c r="O77" s="199"/>
      <c r="P77" s="199"/>
      <c r="Q77" s="199"/>
      <c r="R77" s="199"/>
      <c r="S77" s="199"/>
      <c r="T77" s="199"/>
      <c r="U77" s="199"/>
      <c r="V77" s="199"/>
      <c r="W77" s="507"/>
      <c r="X77" s="507"/>
      <c r="Y77" s="507"/>
      <c r="Z77" s="507"/>
      <c r="AA77" s="507"/>
      <c r="AB77" s="508"/>
      <c r="AC77" s="508"/>
      <c r="AD77" s="508"/>
      <c r="AE77" s="508"/>
      <c r="AF77" s="508"/>
      <c r="AG77" s="129"/>
    </row>
    <row r="78" spans="1:33"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33" ht="12.75" hidden="1" customHeight="1" x14ac:dyDescent="0.2">
      <c r="A79" s="324"/>
      <c r="B79" s="199"/>
      <c r="C79" s="199"/>
      <c r="D79" s="200"/>
      <c r="E79" s="200"/>
      <c r="F79" s="200"/>
      <c r="G79" s="200"/>
      <c r="H79" s="201"/>
      <c r="I79" s="201"/>
      <c r="J79" s="201"/>
      <c r="K79" s="201"/>
      <c r="L79" s="199"/>
      <c r="M79" s="199"/>
      <c r="N79" s="199"/>
      <c r="O79" s="199"/>
      <c r="P79" s="199"/>
      <c r="Q79" s="199"/>
      <c r="R79" s="199"/>
      <c r="S79" s="199"/>
      <c r="T79" s="199"/>
      <c r="U79" s="199"/>
      <c r="V79" s="199"/>
      <c r="W79" s="507"/>
      <c r="X79" s="507"/>
      <c r="Y79" s="507"/>
      <c r="Z79" s="507"/>
      <c r="AA79" s="507"/>
      <c r="AB79" s="508"/>
      <c r="AC79" s="508"/>
      <c r="AD79" s="508"/>
      <c r="AE79" s="508"/>
      <c r="AF79" s="508"/>
      <c r="AG79" s="129"/>
    </row>
    <row r="80" spans="1:33"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38" ht="12.75" hidden="1" customHeight="1" x14ac:dyDescent="0.2">
      <c r="A81" s="324"/>
      <c r="B81" s="199"/>
      <c r="C81" s="199"/>
      <c r="D81" s="200"/>
      <c r="E81" s="200"/>
      <c r="F81" s="200"/>
      <c r="G81" s="200"/>
      <c r="H81" s="201"/>
      <c r="I81" s="201"/>
      <c r="J81" s="201"/>
      <c r="K81" s="201"/>
      <c r="L81" s="199"/>
      <c r="M81" s="199"/>
      <c r="N81" s="199"/>
      <c r="O81" s="199"/>
      <c r="P81" s="199"/>
      <c r="Q81" s="199"/>
      <c r="R81" s="199"/>
      <c r="S81" s="199"/>
      <c r="T81" s="199"/>
      <c r="U81" s="199"/>
      <c r="V81" s="199"/>
      <c r="W81" s="507"/>
      <c r="X81" s="507"/>
      <c r="Y81" s="507"/>
      <c r="Z81" s="507"/>
      <c r="AA81" s="507"/>
      <c r="AB81" s="508"/>
      <c r="AC81" s="508"/>
      <c r="AD81" s="508"/>
      <c r="AE81" s="508"/>
      <c r="AF81" s="508"/>
      <c r="AG81" s="129"/>
    </row>
    <row r="82" spans="1:38"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38" ht="12.75" hidden="1" customHeight="1" x14ac:dyDescent="0.2">
      <c r="A83" s="324"/>
      <c r="B83" s="199"/>
      <c r="C83" s="199"/>
      <c r="D83" s="200"/>
      <c r="E83" s="200"/>
      <c r="F83" s="200"/>
      <c r="G83" s="200"/>
      <c r="H83" s="201"/>
      <c r="I83" s="201"/>
      <c r="J83" s="201"/>
      <c r="K83" s="201"/>
      <c r="L83" s="199"/>
      <c r="M83" s="199"/>
      <c r="N83" s="199"/>
      <c r="O83" s="199"/>
      <c r="P83" s="199"/>
      <c r="Q83" s="199"/>
      <c r="R83" s="199"/>
      <c r="S83" s="199"/>
      <c r="T83" s="199"/>
      <c r="U83" s="199"/>
      <c r="V83" s="199"/>
      <c r="W83" s="507"/>
      <c r="X83" s="507"/>
      <c r="Y83" s="507"/>
      <c r="Z83" s="507"/>
      <c r="AA83" s="507"/>
      <c r="AB83" s="508"/>
      <c r="AC83" s="508"/>
      <c r="AD83" s="508"/>
      <c r="AE83" s="508"/>
      <c r="AF83" s="508"/>
      <c r="AG83" s="129"/>
    </row>
    <row r="84" spans="1:38"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38" ht="12.75" hidden="1" customHeight="1" x14ac:dyDescent="0.2">
      <c r="A85" s="324"/>
      <c r="B85" s="199"/>
      <c r="C85" s="199"/>
      <c r="D85" s="200"/>
      <c r="E85" s="200"/>
      <c r="F85" s="200"/>
      <c r="G85" s="200"/>
      <c r="H85" s="201"/>
      <c r="I85" s="201"/>
      <c r="J85" s="201"/>
      <c r="K85" s="201"/>
      <c r="L85" s="199"/>
      <c r="M85" s="199"/>
      <c r="N85" s="199"/>
      <c r="O85" s="199"/>
      <c r="P85" s="199"/>
      <c r="Q85" s="199"/>
      <c r="R85" s="199"/>
      <c r="S85" s="199"/>
      <c r="T85" s="199"/>
      <c r="U85" s="199"/>
      <c r="V85" s="199"/>
      <c r="W85" s="507"/>
      <c r="X85" s="507"/>
      <c r="Y85" s="507"/>
      <c r="Z85" s="507"/>
      <c r="AA85" s="507"/>
      <c r="AB85" s="508"/>
      <c r="AC85" s="508"/>
      <c r="AD85" s="508"/>
      <c r="AE85" s="508"/>
      <c r="AF85" s="508"/>
      <c r="AG85" s="129"/>
    </row>
    <row r="86" spans="1:38"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38" ht="12.75" hidden="1" customHeight="1" x14ac:dyDescent="0.2">
      <c r="A87" s="324"/>
      <c r="B87" s="199"/>
      <c r="C87" s="199"/>
      <c r="D87" s="200"/>
      <c r="E87" s="200"/>
      <c r="F87" s="200"/>
      <c r="G87" s="200"/>
      <c r="H87" s="201"/>
      <c r="I87" s="201"/>
      <c r="J87" s="201"/>
      <c r="K87" s="201"/>
      <c r="L87" s="199"/>
      <c r="M87" s="199"/>
      <c r="N87" s="199"/>
      <c r="O87" s="199"/>
      <c r="P87" s="199"/>
      <c r="Q87" s="199"/>
      <c r="R87" s="199"/>
      <c r="S87" s="199"/>
      <c r="T87" s="199"/>
      <c r="U87" s="199"/>
      <c r="V87" s="199"/>
      <c r="W87" s="507"/>
      <c r="X87" s="507"/>
      <c r="Y87" s="507"/>
      <c r="Z87" s="507"/>
      <c r="AA87" s="507"/>
      <c r="AB87" s="508"/>
      <c r="AC87" s="508"/>
      <c r="AD87" s="508"/>
      <c r="AE87" s="508"/>
      <c r="AF87" s="508"/>
      <c r="AG87" s="129"/>
    </row>
    <row r="88" spans="1:38"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38"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38"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38" ht="12.75" customHeight="1" x14ac:dyDescent="0.2">
      <c r="A91" s="324"/>
      <c r="B91" s="506" t="s">
        <v>281</v>
      </c>
      <c r="C91" s="506"/>
      <c r="D91" s="506"/>
      <c r="E91" s="506"/>
      <c r="F91" s="506"/>
      <c r="G91" s="506"/>
      <c r="H91" s="506"/>
      <c r="I91" s="506"/>
      <c r="J91" s="506"/>
      <c r="K91" s="506"/>
      <c r="L91" s="506"/>
      <c r="M91" s="506"/>
      <c r="N91" s="506"/>
      <c r="O91" s="506"/>
      <c r="P91" s="506"/>
      <c r="Q91" s="506"/>
      <c r="R91" s="506"/>
      <c r="S91" s="506"/>
      <c r="T91" s="506"/>
      <c r="U91" s="506"/>
      <c r="V91" s="506"/>
      <c r="W91" s="513" t="s">
        <v>15</v>
      </c>
      <c r="X91" s="513"/>
      <c r="Y91" s="513"/>
      <c r="Z91" s="513"/>
      <c r="AA91" s="513"/>
      <c r="AB91" s="513"/>
      <c r="AC91" s="513"/>
      <c r="AD91" s="513"/>
      <c r="AE91" s="513"/>
      <c r="AF91" s="513"/>
      <c r="AG91" s="129"/>
    </row>
    <row r="92" spans="1:38" ht="3"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134"/>
      <c r="X92" s="134"/>
      <c r="Y92" s="134"/>
      <c r="Z92" s="134"/>
      <c r="AA92" s="134"/>
      <c r="AB92" s="134"/>
      <c r="AC92" s="134"/>
      <c r="AD92" s="134"/>
      <c r="AE92" s="134"/>
      <c r="AF92" s="134"/>
      <c r="AG92" s="129"/>
    </row>
    <row r="93" spans="1:38" ht="24.75" customHeight="1" x14ac:dyDescent="0.2">
      <c r="A93" s="324"/>
      <c r="B93" s="506" t="s">
        <v>282</v>
      </c>
      <c r="C93" s="506"/>
      <c r="D93" s="506"/>
      <c r="E93" s="506"/>
      <c r="F93" s="506"/>
      <c r="G93" s="506"/>
      <c r="H93" s="506"/>
      <c r="I93" s="506"/>
      <c r="J93" s="506"/>
      <c r="K93" s="506"/>
      <c r="L93" s="506"/>
      <c r="M93" s="506"/>
      <c r="N93" s="506"/>
      <c r="O93" s="506"/>
      <c r="P93" s="506"/>
      <c r="Q93" s="506"/>
      <c r="R93" s="506"/>
      <c r="S93" s="506"/>
      <c r="T93" s="506"/>
      <c r="U93" s="506"/>
      <c r="V93" s="506"/>
      <c r="W93" s="513" t="s">
        <v>15</v>
      </c>
      <c r="X93" s="513"/>
      <c r="Y93" s="513"/>
      <c r="Z93" s="513"/>
      <c r="AA93" s="513"/>
      <c r="AB93" s="513"/>
      <c r="AC93" s="513"/>
      <c r="AD93" s="513"/>
      <c r="AE93" s="513"/>
      <c r="AF93" s="513"/>
      <c r="AG93" s="129"/>
      <c r="AL93" s="173"/>
    </row>
    <row r="94" spans="1:38" ht="3"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row>
    <row r="95" spans="1:38" ht="24.75" customHeight="1" x14ac:dyDescent="0.2">
      <c r="A95" s="324"/>
      <c r="B95" s="506" t="s">
        <v>287</v>
      </c>
      <c r="C95" s="506"/>
      <c r="D95" s="506"/>
      <c r="E95" s="506"/>
      <c r="F95" s="506"/>
      <c r="G95" s="506"/>
      <c r="H95" s="506"/>
      <c r="I95" s="506"/>
      <c r="J95" s="506"/>
      <c r="K95" s="506"/>
      <c r="L95" s="506"/>
      <c r="M95" s="506"/>
      <c r="N95" s="506"/>
      <c r="O95" s="506"/>
      <c r="P95" s="506"/>
      <c r="Q95" s="506"/>
      <c r="R95" s="506"/>
      <c r="S95" s="506"/>
      <c r="T95" s="506"/>
      <c r="U95" s="506"/>
      <c r="V95" s="506"/>
      <c r="W95" s="513" t="s">
        <v>15</v>
      </c>
      <c r="X95" s="513"/>
      <c r="Y95" s="513"/>
      <c r="Z95" s="513"/>
      <c r="AA95" s="513"/>
      <c r="AB95" s="513"/>
      <c r="AC95" s="513"/>
      <c r="AD95" s="513"/>
      <c r="AE95" s="513"/>
      <c r="AF95" s="513"/>
      <c r="AG95" s="129"/>
    </row>
    <row r="96" spans="1:38" ht="3" customHeight="1" x14ac:dyDescent="0.2">
      <c r="A96" s="133"/>
      <c r="B96" s="134"/>
      <c r="C96" s="135"/>
      <c r="D96" s="136"/>
      <c r="E96" s="136"/>
      <c r="F96" s="136"/>
      <c r="G96" s="136"/>
      <c r="H96" s="137"/>
      <c r="I96" s="137"/>
      <c r="J96" s="137"/>
      <c r="K96" s="137"/>
      <c r="L96" s="134"/>
      <c r="M96" s="134"/>
      <c r="N96" s="134"/>
      <c r="O96" s="134"/>
      <c r="P96" s="134"/>
      <c r="Q96" s="134"/>
      <c r="R96" s="134"/>
      <c r="S96" s="134"/>
      <c r="T96" s="134"/>
      <c r="U96" s="134"/>
      <c r="V96" s="134"/>
      <c r="W96" s="134"/>
      <c r="X96" s="134"/>
      <c r="Y96" s="134"/>
      <c r="Z96" s="134"/>
      <c r="AA96" s="134"/>
      <c r="AB96" s="134"/>
      <c r="AC96" s="134"/>
      <c r="AD96" s="134"/>
      <c r="AE96" s="134"/>
      <c r="AF96" s="134"/>
      <c r="AG96" s="129"/>
    </row>
    <row r="97" spans="1:41" hidden="1" x14ac:dyDescent="0.2">
      <c r="A97" s="324"/>
      <c r="B97" s="506"/>
      <c r="C97" s="506"/>
      <c r="D97" s="506"/>
      <c r="E97" s="506"/>
      <c r="F97" s="506"/>
      <c r="G97" s="506"/>
      <c r="H97" s="506"/>
      <c r="I97" s="506"/>
      <c r="J97" s="506"/>
      <c r="K97" s="506"/>
      <c r="L97" s="506"/>
      <c r="M97" s="506"/>
      <c r="N97" s="506"/>
      <c r="O97" s="506"/>
      <c r="P97" s="506"/>
      <c r="Q97" s="506"/>
      <c r="R97" s="506"/>
      <c r="S97" s="506"/>
      <c r="T97" s="506"/>
      <c r="U97" s="506"/>
      <c r="V97" s="506"/>
      <c r="W97" s="514"/>
      <c r="X97" s="514"/>
      <c r="Y97" s="514"/>
      <c r="Z97" s="514"/>
      <c r="AA97" s="514"/>
      <c r="AB97" s="514"/>
      <c r="AC97" s="514"/>
      <c r="AD97" s="514"/>
      <c r="AE97" s="514"/>
      <c r="AF97" s="514"/>
      <c r="AG97" s="129"/>
    </row>
    <row r="98" spans="1:41" ht="12.75" hidden="1" customHeight="1" x14ac:dyDescent="0.2">
      <c r="A98" s="133"/>
      <c r="B98" s="506"/>
      <c r="C98" s="506"/>
      <c r="D98" s="506"/>
      <c r="E98" s="506"/>
      <c r="F98" s="506"/>
      <c r="G98" s="506"/>
      <c r="H98" s="506"/>
      <c r="I98" s="506"/>
      <c r="J98" s="506"/>
      <c r="K98" s="506"/>
      <c r="L98" s="506"/>
      <c r="M98" s="506"/>
      <c r="N98" s="506"/>
      <c r="O98" s="506"/>
      <c r="P98" s="506"/>
      <c r="Q98" s="506"/>
      <c r="R98" s="506"/>
      <c r="S98" s="506"/>
      <c r="T98" s="506"/>
      <c r="U98" s="506"/>
      <c r="V98" s="506"/>
      <c r="W98" s="134"/>
      <c r="X98" s="134"/>
      <c r="Y98" s="134"/>
      <c r="Z98" s="134"/>
      <c r="AA98" s="134"/>
      <c r="AB98" s="134"/>
      <c r="AC98" s="134"/>
      <c r="AD98" s="134"/>
      <c r="AE98" s="134"/>
      <c r="AF98" s="134"/>
      <c r="AG98" s="129"/>
    </row>
    <row r="99" spans="1:41" hidden="1" x14ac:dyDescent="0.2">
      <c r="A99" s="324"/>
      <c r="B99" s="509"/>
      <c r="C99" s="509"/>
      <c r="D99" s="509"/>
      <c r="E99" s="509"/>
      <c r="F99" s="509"/>
      <c r="G99" s="509"/>
      <c r="H99" s="509"/>
      <c r="I99" s="509"/>
      <c r="J99" s="509"/>
      <c r="K99" s="509"/>
      <c r="L99" s="509"/>
      <c r="M99" s="509"/>
      <c r="N99" s="509"/>
      <c r="O99" s="509"/>
      <c r="P99" s="509"/>
      <c r="Q99" s="509"/>
      <c r="R99" s="509"/>
      <c r="S99" s="509"/>
      <c r="T99" s="509"/>
      <c r="U99" s="509"/>
      <c r="V99" s="509"/>
      <c r="W99" s="514"/>
      <c r="X99" s="514"/>
      <c r="Y99" s="514"/>
      <c r="Z99" s="514"/>
      <c r="AA99" s="514"/>
      <c r="AB99" s="514"/>
      <c r="AC99" s="514"/>
      <c r="AD99" s="514"/>
      <c r="AE99" s="514"/>
      <c r="AF99" s="514"/>
      <c r="AG99" s="129"/>
    </row>
    <row r="100" spans="1:41" ht="12.75" hidden="1" customHeight="1" x14ac:dyDescent="0.2">
      <c r="A100" s="133"/>
      <c r="B100" s="509"/>
      <c r="C100" s="509"/>
      <c r="D100" s="509"/>
      <c r="E100" s="509"/>
      <c r="F100" s="509"/>
      <c r="G100" s="509"/>
      <c r="H100" s="509"/>
      <c r="I100" s="509"/>
      <c r="J100" s="509"/>
      <c r="K100" s="509"/>
      <c r="L100" s="509"/>
      <c r="M100" s="509"/>
      <c r="N100" s="509"/>
      <c r="O100" s="509"/>
      <c r="P100" s="509"/>
      <c r="Q100" s="509"/>
      <c r="R100" s="509"/>
      <c r="S100" s="509"/>
      <c r="T100" s="509"/>
      <c r="U100" s="509"/>
      <c r="V100" s="509"/>
      <c r="W100" s="134"/>
      <c r="X100" s="134"/>
      <c r="Y100" s="134"/>
      <c r="Z100" s="134"/>
      <c r="AA100" s="134"/>
      <c r="AB100" s="134"/>
      <c r="AC100" s="134"/>
      <c r="AD100" s="134"/>
      <c r="AE100" s="134"/>
      <c r="AF100" s="134"/>
      <c r="AG100" s="129"/>
    </row>
    <row r="101" spans="1:41" ht="12.75" hidden="1" customHeight="1" x14ac:dyDescent="0.2">
      <c r="A101" s="324"/>
      <c r="B101" s="509"/>
      <c r="C101" s="509"/>
      <c r="D101" s="509"/>
      <c r="E101" s="509"/>
      <c r="F101" s="509"/>
      <c r="G101" s="509"/>
      <c r="H101" s="509"/>
      <c r="I101" s="509"/>
      <c r="J101" s="509"/>
      <c r="K101" s="509"/>
      <c r="L101" s="509"/>
      <c r="M101" s="509"/>
      <c r="N101" s="509"/>
      <c r="O101" s="509"/>
      <c r="P101" s="509"/>
      <c r="Q101" s="509"/>
      <c r="R101" s="509"/>
      <c r="S101" s="509"/>
      <c r="T101" s="509"/>
      <c r="U101" s="509"/>
      <c r="V101" s="509"/>
      <c r="W101" s="514"/>
      <c r="X101" s="514"/>
      <c r="Y101" s="514"/>
      <c r="Z101" s="514"/>
      <c r="AA101" s="514"/>
      <c r="AB101" s="514"/>
      <c r="AC101" s="514"/>
      <c r="AD101" s="514"/>
      <c r="AE101" s="514"/>
      <c r="AF101" s="514"/>
      <c r="AG101" s="129"/>
    </row>
    <row r="102" spans="1:41" ht="12.75" hidden="1" customHeight="1" x14ac:dyDescent="0.2">
      <c r="A102" s="133"/>
      <c r="B102" s="509"/>
      <c r="C102" s="509"/>
      <c r="D102" s="509"/>
      <c r="E102" s="509"/>
      <c r="F102" s="509"/>
      <c r="G102" s="509"/>
      <c r="H102" s="509"/>
      <c r="I102" s="509"/>
      <c r="J102" s="509"/>
      <c r="K102" s="509"/>
      <c r="L102" s="509"/>
      <c r="M102" s="509"/>
      <c r="N102" s="509"/>
      <c r="O102" s="509"/>
      <c r="P102" s="509"/>
      <c r="Q102" s="509"/>
      <c r="R102" s="509"/>
      <c r="S102" s="509"/>
      <c r="T102" s="509"/>
      <c r="U102" s="509"/>
      <c r="V102" s="509"/>
      <c r="W102" s="134"/>
      <c r="X102" s="134"/>
      <c r="Y102" s="134"/>
      <c r="Z102" s="134"/>
      <c r="AA102" s="134"/>
      <c r="AB102" s="134"/>
      <c r="AC102" s="134"/>
      <c r="AD102" s="134"/>
      <c r="AE102" s="134"/>
      <c r="AF102" s="134"/>
      <c r="AG102" s="129"/>
    </row>
    <row r="103" spans="1:41" hidden="1" x14ac:dyDescent="0.2">
      <c r="A103" s="324"/>
      <c r="B103" s="509"/>
      <c r="C103" s="509"/>
      <c r="D103" s="509"/>
      <c r="E103" s="509"/>
      <c r="F103" s="509"/>
      <c r="G103" s="509"/>
      <c r="H103" s="509"/>
      <c r="I103" s="509"/>
      <c r="J103" s="509"/>
      <c r="K103" s="509"/>
      <c r="L103" s="509"/>
      <c r="M103" s="509"/>
      <c r="N103" s="509"/>
      <c r="O103" s="509"/>
      <c r="P103" s="509"/>
      <c r="Q103" s="509"/>
      <c r="R103" s="509"/>
      <c r="S103" s="509"/>
      <c r="T103" s="509"/>
      <c r="U103" s="509"/>
      <c r="V103" s="509"/>
      <c r="W103" s="516"/>
      <c r="X103" s="516"/>
      <c r="Y103" s="516"/>
      <c r="Z103" s="516"/>
      <c r="AA103" s="516"/>
      <c r="AB103" s="516"/>
      <c r="AC103" s="516"/>
      <c r="AD103" s="516"/>
      <c r="AE103" s="516"/>
      <c r="AF103" s="516"/>
      <c r="AG103" s="129"/>
    </row>
    <row r="104" spans="1:41" ht="12.75" hidden="1" customHeight="1" x14ac:dyDescent="0.2">
      <c r="A104" s="133"/>
      <c r="B104" s="509"/>
      <c r="C104" s="509"/>
      <c r="D104" s="509"/>
      <c r="E104" s="509"/>
      <c r="F104" s="509"/>
      <c r="G104" s="509"/>
      <c r="H104" s="509"/>
      <c r="I104" s="509"/>
      <c r="J104" s="509"/>
      <c r="K104" s="509"/>
      <c r="L104" s="509"/>
      <c r="M104" s="509"/>
      <c r="N104" s="509"/>
      <c r="O104" s="509"/>
      <c r="P104" s="509"/>
      <c r="Q104" s="509"/>
      <c r="R104" s="509"/>
      <c r="S104" s="509"/>
      <c r="T104" s="509"/>
      <c r="U104" s="509"/>
      <c r="V104" s="509"/>
      <c r="W104" s="134"/>
      <c r="X104" s="134"/>
      <c r="Y104" s="134"/>
      <c r="Z104" s="134"/>
      <c r="AA104" s="134"/>
      <c r="AB104" s="134"/>
      <c r="AC104" s="134"/>
      <c r="AD104" s="134"/>
      <c r="AE104" s="134"/>
      <c r="AF104" s="134"/>
      <c r="AG104" s="129"/>
    </row>
    <row r="105" spans="1:41" ht="12.75" hidden="1" customHeight="1" x14ac:dyDescent="0.2">
      <c r="A105" s="324"/>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14"/>
      <c r="X105" s="514"/>
      <c r="Y105" s="514"/>
      <c r="Z105" s="514"/>
      <c r="AA105" s="514"/>
      <c r="AB105" s="514"/>
      <c r="AC105" s="514"/>
      <c r="AD105" s="514"/>
      <c r="AE105" s="514"/>
      <c r="AF105" s="514"/>
      <c r="AG105" s="129"/>
    </row>
    <row r="106" spans="1:41" ht="12.75" hidden="1"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ht="25.5" customHeight="1" x14ac:dyDescent="0.2">
      <c r="A107" s="324"/>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ht="12.75" customHeight="1" x14ac:dyDescent="0.2">
      <c r="A109" s="324"/>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71" t="s">
        <v>288</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209"/>
      <c r="AH112" s="172"/>
      <c r="AI112" s="172"/>
      <c r="AJ112" s="172"/>
      <c r="AK112" s="172"/>
      <c r="AL112" s="1"/>
      <c r="AM112" s="1"/>
    </row>
    <row r="113" spans="1:39" s="174" customFormat="1" ht="2.25"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ht="12.95" customHeight="1" x14ac:dyDescent="0.2">
      <c r="A116" s="133"/>
      <c r="B116" s="509"/>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ht="12.95" customHeight="1" x14ac:dyDescent="0.2">
      <c r="A120" s="133"/>
      <c r="B120" s="509"/>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35">
    <mergeCell ref="B120:AF120"/>
    <mergeCell ref="A123:AF123"/>
    <mergeCell ref="B108:V108"/>
    <mergeCell ref="B109:E109"/>
    <mergeCell ref="F109:V109"/>
    <mergeCell ref="W109:AF109"/>
    <mergeCell ref="B112:AF112"/>
    <mergeCell ref="B116:AF116"/>
    <mergeCell ref="B104:V104"/>
    <mergeCell ref="B105:V105"/>
    <mergeCell ref="W105:AF105"/>
    <mergeCell ref="B106:V106"/>
    <mergeCell ref="B107:V107"/>
    <mergeCell ref="W107:AF107"/>
    <mergeCell ref="B100:V100"/>
    <mergeCell ref="B101:V101"/>
    <mergeCell ref="W101:AF101"/>
    <mergeCell ref="B102:V102"/>
    <mergeCell ref="B103:V103"/>
    <mergeCell ref="W103:AF103"/>
    <mergeCell ref="B95:V95"/>
    <mergeCell ref="W95:AF95"/>
    <mergeCell ref="B97:V97"/>
    <mergeCell ref="W97:AF97"/>
    <mergeCell ref="B98:V98"/>
    <mergeCell ref="B99:V99"/>
    <mergeCell ref="W99:AF99"/>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5:V65"/>
    <mergeCell ref="W65:AA65"/>
    <mergeCell ref="AB65:AF65"/>
    <mergeCell ref="B67:V67"/>
    <mergeCell ref="W67:AA67"/>
    <mergeCell ref="AB67:AF67"/>
    <mergeCell ref="B61:V61"/>
    <mergeCell ref="W61:AA61"/>
    <mergeCell ref="AB61:AF61"/>
    <mergeCell ref="B63:V63"/>
    <mergeCell ref="W63:AA63"/>
    <mergeCell ref="AB63:AF63"/>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W47:AA47"/>
    <mergeCell ref="AB47:AF47"/>
    <mergeCell ref="B34:AF34"/>
    <mergeCell ref="B38:V38"/>
    <mergeCell ref="W38:AA38"/>
    <mergeCell ref="AB38:AF38"/>
    <mergeCell ref="B40:V40"/>
    <mergeCell ref="AB40:AF40"/>
    <mergeCell ref="W30:AA30"/>
    <mergeCell ref="AB30:AF30"/>
    <mergeCell ref="B31:E31"/>
    <mergeCell ref="F31:V31"/>
    <mergeCell ref="W31:AA31"/>
    <mergeCell ref="AB31:AF31"/>
    <mergeCell ref="W28:AA28"/>
    <mergeCell ref="AB28:AF28"/>
    <mergeCell ref="B29:E29"/>
    <mergeCell ref="F29:V29"/>
    <mergeCell ref="W29:AA29"/>
    <mergeCell ref="AB29:AF29"/>
    <mergeCell ref="B26:E26"/>
    <mergeCell ref="F26:V26"/>
    <mergeCell ref="W26:AA26"/>
    <mergeCell ref="AB26:AF26"/>
    <mergeCell ref="W27:AA27"/>
    <mergeCell ref="AB27:AF27"/>
    <mergeCell ref="B17:O19"/>
    <mergeCell ref="R17:AF19"/>
    <mergeCell ref="F24:V24"/>
    <mergeCell ref="W24:AA24"/>
    <mergeCell ref="AB24:AF24"/>
    <mergeCell ref="B25:E25"/>
    <mergeCell ref="F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showGridLines="0" zoomScaleSheetLayoutView="100" workbookViewId="0">
      <selection activeCell="R17" sqref="R17"/>
    </sheetView>
  </sheetViews>
  <sheetFormatPr defaultColWidth="0" defaultRowHeight="12.75" zeroHeight="1" x14ac:dyDescent="0.2"/>
  <cols>
    <col min="1" max="1" width="4.28515625" style="88" customWidth="1"/>
    <col min="2" max="15" width="3.42578125" style="1" customWidth="1"/>
    <col min="16" max="16" width="0.42578125" style="1" customWidth="1"/>
    <col min="17" max="32" width="3.42578125" style="1" customWidth="1"/>
    <col min="33" max="33" width="1.42578125" style="1" customWidth="1"/>
    <col min="34" max="16384" width="0" style="1" hidden="1"/>
  </cols>
  <sheetData>
    <row r="1" spans="1:35" ht="18.75" customHeight="1" x14ac:dyDescent="0.2">
      <c r="A1" s="125"/>
      <c r="B1" s="465" t="s">
        <v>164</v>
      </c>
      <c r="C1" s="465"/>
      <c r="D1" s="465"/>
      <c r="E1" s="616" t="str">
        <f>'ELENCO CRITERI'!A78</f>
        <v>2.4.2</v>
      </c>
      <c r="F1" s="616"/>
      <c r="G1" s="616"/>
      <c r="H1" s="616"/>
      <c r="I1" s="61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x14ac:dyDescent="0.2">
      <c r="A3" s="125"/>
      <c r="B3" s="469" t="str">
        <f>'ELENCO CRITERI'!B78</f>
        <v>Acqua potabile per usi indoor</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ht="12.75" customHeight="1" x14ac:dyDescent="0.2">
      <c r="A6" s="127"/>
      <c r="B6" s="472" t="str">
        <f>'ELENCO CRITERI'!A13</f>
        <v>2. Consumo di risorse</v>
      </c>
      <c r="C6" s="472"/>
      <c r="D6" s="472"/>
      <c r="E6" s="472"/>
      <c r="F6" s="472"/>
      <c r="G6" s="472"/>
      <c r="H6" s="472"/>
      <c r="I6" s="472"/>
      <c r="J6" s="472"/>
      <c r="K6" s="472"/>
      <c r="L6" s="472"/>
      <c r="M6" s="472"/>
      <c r="N6" s="472"/>
      <c r="O6" s="472"/>
      <c r="P6" s="128"/>
      <c r="Q6" s="13"/>
      <c r="R6" s="472" t="str">
        <f>'ELENCO CRITERI'!A71</f>
        <v>2.4 Acqua potabile</v>
      </c>
      <c r="S6" s="472"/>
      <c r="T6" s="472"/>
      <c r="U6" s="472"/>
      <c r="V6" s="472"/>
      <c r="W6" s="472"/>
      <c r="X6" s="472"/>
      <c r="Y6" s="472"/>
      <c r="Z6" s="472"/>
      <c r="AA6" s="472"/>
      <c r="AB6" s="472"/>
      <c r="AC6" s="472"/>
      <c r="AD6" s="472"/>
      <c r="AE6" s="472"/>
      <c r="AF6" s="472"/>
      <c r="AG6" s="129"/>
      <c r="AI6" s="9"/>
    </row>
    <row r="7" spans="1:35"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ht="15.75" x14ac:dyDescent="0.2">
      <c r="A10" s="125"/>
      <c r="B10" s="142" t="s">
        <v>167</v>
      </c>
      <c r="C10" s="151"/>
      <c r="D10" s="142"/>
      <c r="E10" s="142"/>
      <c r="F10" s="142"/>
      <c r="G10" s="142"/>
      <c r="H10" s="142"/>
      <c r="I10" s="142"/>
      <c r="J10" s="142"/>
      <c r="K10" s="142"/>
      <c r="L10" s="142"/>
      <c r="M10" s="142"/>
      <c r="N10" s="142"/>
      <c r="O10" s="142"/>
      <c r="P10" s="138"/>
      <c r="Q10" s="141"/>
      <c r="R10" s="142" t="s">
        <v>168</v>
      </c>
      <c r="S10" s="142"/>
      <c r="T10" s="142"/>
      <c r="U10" s="142"/>
      <c r="V10" s="142"/>
      <c r="W10" s="142"/>
      <c r="X10" s="142"/>
      <c r="Y10" s="142"/>
      <c r="Z10" s="142"/>
      <c r="AA10" s="142"/>
      <c r="AB10" s="142"/>
      <c r="AC10" s="142"/>
      <c r="AD10" s="142"/>
      <c r="AE10" s="142"/>
      <c r="AF10" s="138"/>
      <c r="AG10" s="129"/>
    </row>
    <row r="11" spans="1:35" ht="13.35" customHeight="1" x14ac:dyDescent="0.2">
      <c r="A11" s="127"/>
      <c r="B11" s="555" t="str">
        <f>'ELENCO CRITERI'!F80</f>
        <v>Ridurre i consumi di acqua potabile per usi indoor attraverso l’impiego di strategie di recupero o di ottimizzazione d’uso dell’acqua.</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row>
    <row r="12" spans="1:35" x14ac:dyDescent="0.2">
      <c r="A12" s="127"/>
      <c r="B12" s="555"/>
      <c r="C12" s="555"/>
      <c r="D12" s="555"/>
      <c r="E12" s="555"/>
      <c r="F12" s="555"/>
      <c r="G12" s="555"/>
      <c r="H12" s="555"/>
      <c r="I12" s="555"/>
      <c r="J12" s="555"/>
      <c r="K12" s="555"/>
      <c r="L12" s="555"/>
      <c r="M12" s="555"/>
      <c r="N12" s="555"/>
      <c r="O12" s="555"/>
      <c r="P12" s="128"/>
      <c r="Q12" s="13"/>
      <c r="R12" s="475">
        <f>'PESATURA SISTEMA'!Q26</f>
        <v>1</v>
      </c>
      <c r="S12" s="475"/>
      <c r="T12" s="475"/>
      <c r="U12" s="475"/>
      <c r="V12" s="475"/>
      <c r="W12" s="475"/>
      <c r="X12" s="475"/>
      <c r="Y12" s="475">
        <f>'PESATURA SISTEMA'!R26</f>
        <v>6.9999999999999993E-2</v>
      </c>
      <c r="Z12" s="475"/>
      <c r="AA12" s="475"/>
      <c r="AB12" s="475"/>
      <c r="AC12" s="475"/>
      <c r="AD12" s="475"/>
      <c r="AE12" s="475"/>
      <c r="AF12" s="475"/>
      <c r="AG12" s="129"/>
    </row>
    <row r="13" spans="1:35"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row>
    <row r="17" spans="1:36" x14ac:dyDescent="0.2">
      <c r="A17" s="127"/>
      <c r="B17" s="525" t="str">
        <f>'ELENCO CRITERI'!F81</f>
        <v>Volume di acqua potabile risparmiata per usi indoor rispetto al fabbisogno base calcolato.</v>
      </c>
      <c r="C17" s="525"/>
      <c r="D17" s="525"/>
      <c r="E17" s="525"/>
      <c r="F17" s="525"/>
      <c r="G17" s="525"/>
      <c r="H17" s="525"/>
      <c r="I17" s="525"/>
      <c r="J17" s="525"/>
      <c r="K17" s="525"/>
      <c r="L17" s="525"/>
      <c r="M17" s="525"/>
      <c r="N17" s="525"/>
      <c r="O17" s="525"/>
      <c r="P17" s="128"/>
      <c r="Q17" s="13"/>
      <c r="R17" s="476" t="str">
        <f>'ELENCO CRITERI'!F82</f>
        <v xml:space="preserve">% </v>
      </c>
      <c r="S17" s="476"/>
      <c r="T17" s="476"/>
      <c r="U17" s="476"/>
      <c r="V17" s="476"/>
      <c r="W17" s="476"/>
      <c r="X17" s="476"/>
      <c r="Y17" s="476"/>
      <c r="Z17" s="476"/>
      <c r="AA17" s="476"/>
      <c r="AB17" s="476"/>
      <c r="AC17" s="476"/>
      <c r="AD17" s="476"/>
      <c r="AE17" s="476"/>
      <c r="AF17" s="476"/>
      <c r="AG17" s="129"/>
    </row>
    <row r="18" spans="1:36" x14ac:dyDescent="0.2">
      <c r="A18" s="127"/>
      <c r="B18" s="525"/>
      <c r="C18" s="525"/>
      <c r="D18" s="525"/>
      <c r="E18" s="525"/>
      <c r="F18" s="525"/>
      <c r="G18" s="525"/>
      <c r="H18" s="525"/>
      <c r="I18" s="525"/>
      <c r="J18" s="525"/>
      <c r="K18" s="525"/>
      <c r="L18" s="525"/>
      <c r="M18" s="525"/>
      <c r="N18" s="525"/>
      <c r="O18" s="525"/>
      <c r="P18" s="128"/>
      <c r="Q18" s="13"/>
      <c r="R18" s="476"/>
      <c r="S18" s="476"/>
      <c r="T18" s="476"/>
      <c r="U18" s="476"/>
      <c r="V18" s="476"/>
      <c r="W18" s="476"/>
      <c r="X18" s="476"/>
      <c r="Y18" s="476"/>
      <c r="Z18" s="476"/>
      <c r="AA18" s="476"/>
      <c r="AB18" s="476"/>
      <c r="AC18" s="476"/>
      <c r="AD18" s="476"/>
      <c r="AE18" s="476"/>
      <c r="AF18" s="476"/>
      <c r="AG18" s="129"/>
    </row>
    <row r="19" spans="1:36" x14ac:dyDescent="0.2">
      <c r="A19" s="133"/>
      <c r="B19" s="525"/>
      <c r="C19" s="525"/>
      <c r="D19" s="525"/>
      <c r="E19" s="525"/>
      <c r="F19" s="525"/>
      <c r="G19" s="525"/>
      <c r="H19" s="525"/>
      <c r="I19" s="525"/>
      <c r="J19" s="525"/>
      <c r="K19" s="525"/>
      <c r="L19" s="525"/>
      <c r="M19" s="525"/>
      <c r="N19" s="525"/>
      <c r="O19" s="525"/>
      <c r="P19" s="13"/>
      <c r="Q19" s="150"/>
      <c r="R19" s="476"/>
      <c r="S19" s="476"/>
      <c r="T19" s="476"/>
      <c r="U19" s="476"/>
      <c r="V19" s="476"/>
      <c r="W19" s="476"/>
      <c r="X19" s="476"/>
      <c r="Y19" s="476"/>
      <c r="Z19" s="476"/>
      <c r="AA19" s="476"/>
      <c r="AB19" s="476"/>
      <c r="AC19" s="476"/>
      <c r="AD19" s="476"/>
      <c r="AE19" s="476"/>
      <c r="AF19" s="476"/>
      <c r="AG19" s="129"/>
    </row>
    <row r="20" spans="1:36"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6"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6"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6"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6" ht="21" customHeight="1" x14ac:dyDescent="0.2">
      <c r="A24" s="125"/>
      <c r="B24" s="126"/>
      <c r="C24" s="126"/>
      <c r="D24" s="126"/>
      <c r="E24" s="126"/>
      <c r="F24" s="569"/>
      <c r="G24" s="569"/>
      <c r="H24" s="569"/>
      <c r="I24" s="569"/>
      <c r="J24" s="569"/>
      <c r="K24" s="569"/>
      <c r="L24" s="569"/>
      <c r="M24" s="569"/>
      <c r="N24" s="569"/>
      <c r="O24" s="569"/>
      <c r="P24" s="569"/>
      <c r="Q24" s="569"/>
      <c r="R24" s="569"/>
      <c r="S24" s="569"/>
      <c r="T24" s="569"/>
      <c r="U24" s="569"/>
      <c r="V24" s="569"/>
      <c r="W24" s="611" t="str">
        <f>R17</f>
        <v xml:space="preserve">% </v>
      </c>
      <c r="X24" s="611"/>
      <c r="Y24" s="611"/>
      <c r="Z24" s="611"/>
      <c r="AA24" s="611"/>
      <c r="AB24" s="528" t="s">
        <v>174</v>
      </c>
      <c r="AC24" s="528"/>
      <c r="AD24" s="528"/>
      <c r="AE24" s="528"/>
      <c r="AF24" s="528"/>
      <c r="AG24" s="129"/>
      <c r="AI24" s="156"/>
    </row>
    <row r="25" spans="1:36" ht="15" customHeight="1" x14ac:dyDescent="0.2">
      <c r="A25" s="127"/>
      <c r="B25" s="529" t="s">
        <v>175</v>
      </c>
      <c r="C25" s="529"/>
      <c r="D25" s="529"/>
      <c r="E25" s="529"/>
      <c r="F25" s="612"/>
      <c r="G25" s="612"/>
      <c r="H25" s="612"/>
      <c r="I25" s="612"/>
      <c r="J25" s="612"/>
      <c r="K25" s="612"/>
      <c r="L25" s="612"/>
      <c r="M25" s="612"/>
      <c r="N25" s="612"/>
      <c r="O25" s="612"/>
      <c r="P25" s="612"/>
      <c r="Q25" s="612"/>
      <c r="R25" s="612"/>
      <c r="S25" s="612"/>
      <c r="T25" s="612"/>
      <c r="U25" s="612"/>
      <c r="V25" s="612"/>
      <c r="W25" s="613" t="s">
        <v>46</v>
      </c>
      <c r="X25" s="613"/>
      <c r="Y25" s="613"/>
      <c r="Z25" s="613"/>
      <c r="AA25" s="613"/>
      <c r="AB25" s="532">
        <v>-1</v>
      </c>
      <c r="AC25" s="532"/>
      <c r="AD25" s="532"/>
      <c r="AE25" s="532"/>
      <c r="AF25" s="532"/>
      <c r="AG25" s="129"/>
      <c r="AH25" s="88" t="s">
        <v>202</v>
      </c>
      <c r="AI25" s="226" t="s">
        <v>203</v>
      </c>
      <c r="AJ25" s="88" t="s">
        <v>204</v>
      </c>
    </row>
    <row r="26" spans="1:36" ht="15" customHeight="1" x14ac:dyDescent="0.2">
      <c r="A26" s="231"/>
      <c r="B26" s="533" t="s">
        <v>177</v>
      </c>
      <c r="C26" s="533"/>
      <c r="D26" s="533"/>
      <c r="E26" s="533"/>
      <c r="F26" s="614"/>
      <c r="G26" s="614"/>
      <c r="H26" s="614"/>
      <c r="I26" s="614"/>
      <c r="J26" s="614"/>
      <c r="K26" s="614"/>
      <c r="L26" s="614"/>
      <c r="M26" s="614"/>
      <c r="N26" s="614"/>
      <c r="O26" s="614"/>
      <c r="P26" s="614"/>
      <c r="Q26" s="614"/>
      <c r="R26" s="614"/>
      <c r="S26" s="614"/>
      <c r="T26" s="614"/>
      <c r="U26" s="614"/>
      <c r="V26" s="614"/>
      <c r="W26" s="617">
        <v>0</v>
      </c>
      <c r="X26" s="617"/>
      <c r="Y26" s="617"/>
      <c r="Z26" s="617"/>
      <c r="AA26" s="617"/>
      <c r="AB26" s="536">
        <v>0</v>
      </c>
      <c r="AC26" s="536"/>
      <c r="AD26" s="536"/>
      <c r="AE26" s="536"/>
      <c r="AF26" s="536"/>
      <c r="AG26" s="129"/>
      <c r="AH26" s="88">
        <f>(W38-AJ26)/AI26</f>
        <v>0</v>
      </c>
      <c r="AI26" s="88">
        <f>(W31-W26)/(AB31-AB26)</f>
        <v>10</v>
      </c>
      <c r="AJ26" s="230">
        <f>W26</f>
        <v>0</v>
      </c>
    </row>
    <row r="27" spans="1:36"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618">
        <v>20</v>
      </c>
      <c r="X27" s="618"/>
      <c r="Y27" s="618"/>
      <c r="Z27" s="618"/>
      <c r="AA27" s="618"/>
      <c r="AB27" s="538">
        <v>1</v>
      </c>
      <c r="AC27" s="538"/>
      <c r="AD27" s="538"/>
      <c r="AE27" s="538"/>
      <c r="AF27" s="538"/>
      <c r="AG27" s="129"/>
    </row>
    <row r="28" spans="1:36"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617">
        <v>40</v>
      </c>
      <c r="X28" s="617"/>
      <c r="Y28" s="617"/>
      <c r="Z28" s="617"/>
      <c r="AA28" s="617"/>
      <c r="AB28" s="536">
        <v>2</v>
      </c>
      <c r="AC28" s="536"/>
      <c r="AD28" s="536"/>
      <c r="AE28" s="536"/>
      <c r="AF28" s="536"/>
      <c r="AG28" s="129"/>
    </row>
    <row r="29" spans="1:36" ht="15" customHeight="1" x14ac:dyDescent="0.2">
      <c r="A29" s="127"/>
      <c r="B29" s="529" t="s">
        <v>179</v>
      </c>
      <c r="C29" s="529"/>
      <c r="D29" s="529"/>
      <c r="E29" s="529"/>
      <c r="F29" s="612"/>
      <c r="G29" s="612"/>
      <c r="H29" s="612"/>
      <c r="I29" s="612"/>
      <c r="J29" s="612"/>
      <c r="K29" s="612"/>
      <c r="L29" s="612"/>
      <c r="M29" s="612"/>
      <c r="N29" s="612"/>
      <c r="O29" s="612"/>
      <c r="P29" s="612"/>
      <c r="Q29" s="612"/>
      <c r="R29" s="612"/>
      <c r="S29" s="612"/>
      <c r="T29" s="612"/>
      <c r="U29" s="612"/>
      <c r="V29" s="612"/>
      <c r="W29" s="619">
        <v>30</v>
      </c>
      <c r="X29" s="619"/>
      <c r="Y29" s="619"/>
      <c r="Z29" s="619"/>
      <c r="AA29" s="619"/>
      <c r="AB29" s="532">
        <v>3</v>
      </c>
      <c r="AC29" s="532"/>
      <c r="AD29" s="532"/>
      <c r="AE29" s="532"/>
      <c r="AF29" s="532"/>
      <c r="AG29" s="129"/>
    </row>
    <row r="30" spans="1:36" ht="12.75" hidden="1" customHeight="1" x14ac:dyDescent="0.2">
      <c r="A30" s="235"/>
      <c r="B30" s="164"/>
      <c r="C30" s="164"/>
      <c r="D30" s="164"/>
      <c r="E30" s="236"/>
      <c r="F30" s="237"/>
      <c r="G30" s="237"/>
      <c r="H30" s="237"/>
      <c r="I30" s="237"/>
      <c r="J30" s="237"/>
      <c r="K30" s="237"/>
      <c r="L30" s="237"/>
      <c r="M30" s="237"/>
      <c r="N30" s="237"/>
      <c r="O30" s="237"/>
      <c r="P30" s="237"/>
      <c r="Q30" s="237"/>
      <c r="R30" s="237"/>
      <c r="S30" s="237"/>
      <c r="T30" s="237"/>
      <c r="U30" s="237"/>
      <c r="V30" s="238"/>
      <c r="W30" s="618">
        <v>80</v>
      </c>
      <c r="X30" s="618"/>
      <c r="Y30" s="618"/>
      <c r="Z30" s="618"/>
      <c r="AA30" s="618"/>
      <c r="AB30" s="538">
        <v>4</v>
      </c>
      <c r="AC30" s="538"/>
      <c r="AD30" s="538"/>
      <c r="AE30" s="538"/>
      <c r="AF30" s="538"/>
      <c r="AG30" s="129"/>
    </row>
    <row r="31" spans="1:36" ht="15" customHeight="1" x14ac:dyDescent="0.2">
      <c r="A31" s="231"/>
      <c r="B31" s="533" t="s">
        <v>181</v>
      </c>
      <c r="C31" s="533"/>
      <c r="D31" s="533"/>
      <c r="E31" s="533"/>
      <c r="F31" s="614"/>
      <c r="G31" s="614"/>
      <c r="H31" s="614"/>
      <c r="I31" s="614"/>
      <c r="J31" s="614"/>
      <c r="K31" s="614"/>
      <c r="L31" s="614"/>
      <c r="M31" s="614"/>
      <c r="N31" s="614"/>
      <c r="O31" s="614"/>
      <c r="P31" s="614"/>
      <c r="Q31" s="614"/>
      <c r="R31" s="614"/>
      <c r="S31" s="614"/>
      <c r="T31" s="614"/>
      <c r="U31" s="614"/>
      <c r="V31" s="614"/>
      <c r="W31" s="617">
        <v>50</v>
      </c>
      <c r="X31" s="617"/>
      <c r="Y31" s="617"/>
      <c r="Z31" s="617"/>
      <c r="AA31" s="617"/>
      <c r="AB31" s="536">
        <v>5</v>
      </c>
      <c r="AC31" s="536"/>
      <c r="AD31" s="536"/>
      <c r="AE31" s="536"/>
      <c r="AF31" s="536"/>
      <c r="AG31" s="129"/>
    </row>
    <row r="32" spans="1:36"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ht="168.75" customHeight="1" x14ac:dyDescent="0.2">
      <c r="A34" s="171"/>
      <c r="B34" s="494" t="s">
        <v>289</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ht="3" customHeight="1" x14ac:dyDescent="0.2">
      <c r="A35" s="17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129"/>
    </row>
    <row r="36" spans="1:39"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ht="15.7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541"/>
      <c r="X38" s="541"/>
      <c r="Y38" s="541"/>
      <c r="Z38" s="541"/>
      <c r="AA38" s="541"/>
      <c r="AB38" s="498" t="str">
        <f>R17</f>
        <v xml:space="preserve">% </v>
      </c>
      <c r="AC38" s="498"/>
      <c r="AD38" s="498"/>
      <c r="AE38" s="498"/>
      <c r="AF38" s="498"/>
      <c r="AG38" s="129"/>
    </row>
    <row r="39" spans="1:39"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IF(W38="","",IF(W38&lt;W26,AB25,IF(W38&gt;W31,AB31,AH26)))</f>
        <v/>
      </c>
      <c r="AC40" s="575"/>
      <c r="AD40" s="575"/>
      <c r="AE40" s="575"/>
      <c r="AF40" s="575"/>
      <c r="AG40" s="129"/>
    </row>
    <row r="41" spans="1:39"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ht="15.75" x14ac:dyDescent="0.2">
      <c r="A47" s="125"/>
      <c r="B47" s="142" t="s">
        <v>188</v>
      </c>
      <c r="C47" s="151"/>
      <c r="D47" s="142"/>
      <c r="E47" s="142"/>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69" t="s">
        <v>172</v>
      </c>
      <c r="AC47" s="569"/>
      <c r="AD47" s="569"/>
      <c r="AE47" s="569"/>
      <c r="AF47" s="569"/>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33" ht="12.75" customHeight="1" x14ac:dyDescent="0.2">
      <c r="A49" s="324"/>
      <c r="B49" s="506" t="s">
        <v>290</v>
      </c>
      <c r="C49" s="506"/>
      <c r="D49" s="506"/>
      <c r="E49" s="506"/>
      <c r="F49" s="506"/>
      <c r="G49" s="506"/>
      <c r="H49" s="506"/>
      <c r="I49" s="506"/>
      <c r="J49" s="506"/>
      <c r="K49" s="506"/>
      <c r="L49" s="506"/>
      <c r="M49" s="506"/>
      <c r="N49" s="506"/>
      <c r="O49" s="506"/>
      <c r="P49" s="506"/>
      <c r="Q49" s="506"/>
      <c r="R49" s="506"/>
      <c r="S49" s="506"/>
      <c r="T49" s="506"/>
      <c r="U49" s="506"/>
      <c r="V49" s="506"/>
      <c r="W49" s="595" t="s">
        <v>15</v>
      </c>
      <c r="X49" s="595"/>
      <c r="Y49" s="595"/>
      <c r="Z49" s="595"/>
      <c r="AA49" s="595"/>
      <c r="AB49" s="508" t="s">
        <v>291</v>
      </c>
      <c r="AC49" s="508"/>
      <c r="AD49" s="508"/>
      <c r="AE49" s="508"/>
      <c r="AF49" s="508"/>
      <c r="AG49" s="129"/>
    </row>
    <row r="50" spans="1:33" s="174" customFormat="1" ht="3" customHeight="1" x14ac:dyDescent="0.2">
      <c r="A50" s="191"/>
      <c r="B50" s="134"/>
      <c r="C50" s="135"/>
      <c r="D50" s="136"/>
      <c r="E50" s="136"/>
      <c r="F50" s="136"/>
      <c r="G50" s="136"/>
      <c r="H50" s="137"/>
      <c r="I50" s="137"/>
      <c r="J50" s="137"/>
      <c r="K50" s="137"/>
      <c r="L50" s="134"/>
      <c r="M50" s="134"/>
      <c r="N50" s="133"/>
      <c r="O50" s="134"/>
      <c r="P50" s="134"/>
      <c r="Q50" s="134"/>
      <c r="R50" s="134"/>
      <c r="S50" s="134"/>
      <c r="T50" s="134"/>
      <c r="U50" s="134"/>
      <c r="V50" s="134"/>
      <c r="W50" s="133"/>
      <c r="X50" s="133"/>
      <c r="Y50" s="133"/>
      <c r="Z50" s="133"/>
      <c r="AA50" s="133"/>
      <c r="AB50" s="134"/>
      <c r="AC50" s="134"/>
      <c r="AD50" s="134"/>
      <c r="AE50" s="134"/>
      <c r="AF50" s="134"/>
      <c r="AG50" s="134"/>
    </row>
    <row r="51" spans="1:33" ht="12.75" customHeight="1" x14ac:dyDescent="0.2">
      <c r="A51" s="324"/>
      <c r="B51" s="506" t="s">
        <v>292</v>
      </c>
      <c r="C51" s="506"/>
      <c r="D51" s="506"/>
      <c r="E51" s="506"/>
      <c r="F51" s="506"/>
      <c r="G51" s="506"/>
      <c r="H51" s="506"/>
      <c r="I51" s="506"/>
      <c r="J51" s="506"/>
      <c r="K51" s="506"/>
      <c r="L51" s="506"/>
      <c r="M51" s="506"/>
      <c r="N51" s="506"/>
      <c r="O51" s="506"/>
      <c r="P51" s="506"/>
      <c r="Q51" s="506"/>
      <c r="R51" s="506"/>
      <c r="S51" s="506"/>
      <c r="T51" s="506"/>
      <c r="U51" s="506"/>
      <c r="V51" s="506"/>
      <c r="W51" s="595" t="s">
        <v>15</v>
      </c>
      <c r="X51" s="595"/>
      <c r="Y51" s="595"/>
      <c r="Z51" s="595"/>
      <c r="AA51" s="595"/>
      <c r="AB51" s="582" t="s">
        <v>291</v>
      </c>
      <c r="AC51" s="582"/>
      <c r="AD51" s="582"/>
      <c r="AE51" s="582"/>
      <c r="AF51" s="582"/>
      <c r="AG51" s="129"/>
    </row>
    <row r="52" spans="1:33" ht="3" customHeight="1" x14ac:dyDescent="0.2">
      <c r="A52" s="133"/>
      <c r="B52" s="134"/>
      <c r="C52" s="135"/>
      <c r="D52" s="136"/>
      <c r="E52" s="136"/>
      <c r="F52" s="136"/>
      <c r="G52" s="136"/>
      <c r="H52" s="137"/>
      <c r="I52" s="137"/>
      <c r="J52" s="137"/>
      <c r="K52" s="137"/>
      <c r="L52" s="134"/>
      <c r="M52" s="134"/>
      <c r="N52" s="133"/>
      <c r="O52" s="134"/>
      <c r="P52" s="134"/>
      <c r="Q52" s="134"/>
      <c r="R52" s="134"/>
      <c r="S52" s="134"/>
      <c r="T52" s="134"/>
      <c r="U52" s="134"/>
      <c r="V52" s="134"/>
      <c r="W52" s="133"/>
      <c r="X52" s="133"/>
      <c r="Y52" s="133"/>
      <c r="Z52" s="133"/>
      <c r="AA52" s="325"/>
      <c r="AB52" s="134"/>
      <c r="AC52" s="134"/>
      <c r="AD52" s="134"/>
      <c r="AE52" s="134"/>
      <c r="AF52" s="134"/>
      <c r="AG52" s="129"/>
    </row>
    <row r="53" spans="1:33" ht="21.75" customHeight="1" x14ac:dyDescent="0.2">
      <c r="A53" s="183"/>
      <c r="B53" s="620" t="s">
        <v>293</v>
      </c>
      <c r="C53" s="620"/>
      <c r="D53" s="620"/>
      <c r="E53" s="620"/>
      <c r="F53" s="620"/>
      <c r="G53" s="620"/>
      <c r="H53" s="620"/>
      <c r="I53" s="620"/>
      <c r="J53" s="620"/>
      <c r="K53" s="620"/>
      <c r="L53" s="620"/>
      <c r="M53" s="620"/>
      <c r="N53" s="620"/>
      <c r="O53" s="620"/>
      <c r="P53" s="620"/>
      <c r="Q53" s="620"/>
      <c r="R53" s="620"/>
      <c r="S53" s="620"/>
      <c r="T53" s="620"/>
      <c r="U53" s="620"/>
      <c r="V53" s="620"/>
      <c r="W53" s="595" t="s">
        <v>15</v>
      </c>
      <c r="X53" s="595"/>
      <c r="Y53" s="595"/>
      <c r="Z53" s="595"/>
      <c r="AA53" s="595"/>
      <c r="AB53" s="582" t="s">
        <v>291</v>
      </c>
      <c r="AC53" s="582"/>
      <c r="AD53" s="582"/>
      <c r="AE53" s="582"/>
      <c r="AF53" s="582"/>
      <c r="AG53" s="129"/>
    </row>
    <row r="54" spans="1:33" ht="3" customHeight="1" x14ac:dyDescent="0.2">
      <c r="A54" s="133"/>
      <c r="B54" s="327"/>
      <c r="C54" s="328"/>
      <c r="D54" s="208"/>
      <c r="E54" s="208"/>
      <c r="F54" s="208"/>
      <c r="G54" s="208"/>
      <c r="H54" s="208"/>
      <c r="I54" s="208"/>
      <c r="J54" s="208"/>
      <c r="K54" s="208"/>
      <c r="L54" s="208"/>
      <c r="M54" s="208"/>
      <c r="N54" s="208"/>
      <c r="O54" s="208"/>
      <c r="P54" s="208"/>
      <c r="Q54" s="208"/>
      <c r="R54" s="208"/>
      <c r="S54" s="208"/>
      <c r="T54" s="208"/>
      <c r="U54" s="208"/>
      <c r="V54" s="208"/>
      <c r="W54" s="133"/>
      <c r="X54" s="133"/>
      <c r="Y54" s="133"/>
      <c r="Z54" s="133"/>
      <c r="AA54" s="325"/>
      <c r="AB54" s="134"/>
      <c r="AC54" s="134"/>
      <c r="AD54" s="134"/>
      <c r="AE54" s="134"/>
      <c r="AF54" s="134"/>
      <c r="AG54" s="129"/>
    </row>
    <row r="55" spans="1:33" ht="12" customHeight="1" x14ac:dyDescent="0.2">
      <c r="A55" s="183"/>
      <c r="B55" s="506" t="s">
        <v>294</v>
      </c>
      <c r="C55" s="506"/>
      <c r="D55" s="506"/>
      <c r="E55" s="506"/>
      <c r="F55" s="506"/>
      <c r="G55" s="506"/>
      <c r="H55" s="506"/>
      <c r="I55" s="506"/>
      <c r="J55" s="506"/>
      <c r="K55" s="506"/>
      <c r="L55" s="506"/>
      <c r="M55" s="506"/>
      <c r="N55" s="506"/>
      <c r="O55" s="506"/>
      <c r="P55" s="177"/>
      <c r="Q55" s="621" t="s">
        <v>295</v>
      </c>
      <c r="R55" s="621"/>
      <c r="S55" s="621"/>
      <c r="T55" s="621"/>
      <c r="U55" s="621"/>
      <c r="V55" s="621"/>
      <c r="W55" s="595" t="s">
        <v>15</v>
      </c>
      <c r="X55" s="595"/>
      <c r="Y55" s="595"/>
      <c r="Z55" s="595"/>
      <c r="AA55" s="595"/>
      <c r="AB55" s="582" t="s">
        <v>291</v>
      </c>
      <c r="AC55" s="582"/>
      <c r="AD55" s="582"/>
      <c r="AE55" s="582"/>
      <c r="AF55" s="582"/>
      <c r="AG55" s="129"/>
    </row>
    <row r="56" spans="1:33" ht="3" customHeight="1" x14ac:dyDescent="0.2">
      <c r="A56" s="133"/>
      <c r="B56" s="186"/>
      <c r="C56" s="187"/>
      <c r="D56" s="136"/>
      <c r="E56" s="136"/>
      <c r="F56" s="136"/>
      <c r="G56" s="136"/>
      <c r="H56" s="136"/>
      <c r="I56" s="136"/>
      <c r="J56" s="136"/>
      <c r="K56" s="136"/>
      <c r="L56" s="186"/>
      <c r="M56" s="186"/>
      <c r="N56" s="186"/>
      <c r="O56" s="186"/>
      <c r="P56" s="186"/>
      <c r="Q56" s="186"/>
      <c r="R56" s="186"/>
      <c r="S56" s="186"/>
      <c r="T56" s="186"/>
      <c r="U56" s="186"/>
      <c r="V56" s="186"/>
      <c r="W56" s="133"/>
      <c r="X56" s="133"/>
      <c r="Y56" s="133"/>
      <c r="Z56" s="133"/>
      <c r="AA56" s="325"/>
      <c r="AB56" s="134"/>
      <c r="AC56" s="134"/>
      <c r="AD56" s="134"/>
      <c r="AE56" s="134"/>
      <c r="AF56" s="134"/>
      <c r="AG56" s="129"/>
    </row>
    <row r="57" spans="1:33" ht="12" customHeight="1" x14ac:dyDescent="0.2">
      <c r="A57" s="183"/>
      <c r="B57" s="506" t="s">
        <v>294</v>
      </c>
      <c r="C57" s="506"/>
      <c r="D57" s="506"/>
      <c r="E57" s="506"/>
      <c r="F57" s="506"/>
      <c r="G57" s="506"/>
      <c r="H57" s="506"/>
      <c r="I57" s="506"/>
      <c r="J57" s="506"/>
      <c r="K57" s="506"/>
      <c r="L57" s="506"/>
      <c r="M57" s="506"/>
      <c r="N57" s="506"/>
      <c r="O57" s="506"/>
      <c r="P57" s="177"/>
      <c r="Q57" s="621" t="s">
        <v>296</v>
      </c>
      <c r="R57" s="621"/>
      <c r="S57" s="621"/>
      <c r="T57" s="621"/>
      <c r="U57" s="621"/>
      <c r="V57" s="621"/>
      <c r="W57" s="595" t="s">
        <v>15</v>
      </c>
      <c r="X57" s="595"/>
      <c r="Y57" s="595"/>
      <c r="Z57" s="595"/>
      <c r="AA57" s="595"/>
      <c r="AB57" s="582" t="s">
        <v>291</v>
      </c>
      <c r="AC57" s="582"/>
      <c r="AD57" s="582"/>
      <c r="AE57" s="582"/>
      <c r="AF57" s="582"/>
      <c r="AG57" s="129"/>
    </row>
    <row r="58" spans="1:33" ht="3" customHeight="1" x14ac:dyDescent="0.2">
      <c r="A58" s="133"/>
      <c r="B58" s="177" t="s">
        <v>297</v>
      </c>
      <c r="C58" s="177"/>
      <c r="D58" s="177"/>
      <c r="E58" s="177"/>
      <c r="F58" s="177"/>
      <c r="G58" s="177"/>
      <c r="H58" s="177"/>
      <c r="I58" s="177"/>
      <c r="J58" s="177"/>
      <c r="K58" s="177"/>
      <c r="L58" s="177"/>
      <c r="M58" s="177"/>
      <c r="N58" s="177"/>
      <c r="O58" s="177"/>
      <c r="P58" s="134"/>
      <c r="Q58" s="186"/>
      <c r="R58" s="186"/>
      <c r="S58" s="186"/>
      <c r="T58" s="186"/>
      <c r="U58" s="186"/>
      <c r="V58" s="186"/>
      <c r="W58" s="133"/>
      <c r="X58" s="133"/>
      <c r="Y58" s="133"/>
      <c r="Z58" s="133"/>
      <c r="AA58" s="325"/>
      <c r="AB58" s="134"/>
      <c r="AC58" s="134"/>
      <c r="AD58" s="134"/>
      <c r="AE58" s="134"/>
      <c r="AF58" s="134"/>
      <c r="AG58" s="129"/>
    </row>
    <row r="59" spans="1:33" ht="12" customHeight="1" x14ac:dyDescent="0.2">
      <c r="A59" s="183"/>
      <c r="B59" s="506" t="s">
        <v>294</v>
      </c>
      <c r="C59" s="506"/>
      <c r="D59" s="506"/>
      <c r="E59" s="506"/>
      <c r="F59" s="506"/>
      <c r="G59" s="506"/>
      <c r="H59" s="506"/>
      <c r="I59" s="506"/>
      <c r="J59" s="506"/>
      <c r="K59" s="506"/>
      <c r="L59" s="506"/>
      <c r="M59" s="506"/>
      <c r="N59" s="506"/>
      <c r="O59" s="506"/>
      <c r="P59" s="177"/>
      <c r="Q59" s="621" t="s">
        <v>298</v>
      </c>
      <c r="R59" s="621"/>
      <c r="S59" s="621"/>
      <c r="T59" s="621"/>
      <c r="U59" s="621"/>
      <c r="V59" s="621"/>
      <c r="W59" s="595" t="s">
        <v>15</v>
      </c>
      <c r="X59" s="595"/>
      <c r="Y59" s="595"/>
      <c r="Z59" s="595"/>
      <c r="AA59" s="595"/>
      <c r="AB59" s="582" t="s">
        <v>291</v>
      </c>
      <c r="AC59" s="582"/>
      <c r="AD59" s="582"/>
      <c r="AE59" s="582"/>
      <c r="AF59" s="582"/>
      <c r="AG59" s="129"/>
    </row>
    <row r="60" spans="1:33" ht="3" customHeight="1" x14ac:dyDescent="0.2">
      <c r="A60" s="133"/>
      <c r="B60" s="177" t="s">
        <v>297</v>
      </c>
      <c r="C60" s="177"/>
      <c r="D60" s="177"/>
      <c r="E60" s="177"/>
      <c r="F60" s="177"/>
      <c r="G60" s="177"/>
      <c r="H60" s="177"/>
      <c r="I60" s="177"/>
      <c r="J60" s="177"/>
      <c r="K60" s="177"/>
      <c r="L60" s="177"/>
      <c r="M60" s="177"/>
      <c r="N60" s="177"/>
      <c r="O60" s="177"/>
      <c r="P60" s="134"/>
      <c r="Q60" s="186"/>
      <c r="R60" s="186"/>
      <c r="S60" s="186"/>
      <c r="T60" s="186"/>
      <c r="U60" s="186"/>
      <c r="V60" s="186"/>
      <c r="W60" s="133"/>
      <c r="X60" s="133"/>
      <c r="Y60" s="133"/>
      <c r="Z60" s="133"/>
      <c r="AA60" s="325"/>
      <c r="AB60" s="134"/>
      <c r="AC60" s="134"/>
      <c r="AD60" s="134"/>
      <c r="AE60" s="134"/>
      <c r="AF60" s="134"/>
      <c r="AG60" s="129"/>
    </row>
    <row r="61" spans="1:33" ht="12" customHeight="1" x14ac:dyDescent="0.2">
      <c r="A61" s="183"/>
      <c r="B61" s="506" t="s">
        <v>294</v>
      </c>
      <c r="C61" s="506"/>
      <c r="D61" s="506"/>
      <c r="E61" s="506"/>
      <c r="F61" s="506"/>
      <c r="G61" s="506"/>
      <c r="H61" s="506"/>
      <c r="I61" s="506"/>
      <c r="J61" s="506"/>
      <c r="K61" s="506"/>
      <c r="L61" s="506"/>
      <c r="M61" s="506"/>
      <c r="N61" s="506"/>
      <c r="O61" s="506"/>
      <c r="P61" s="177"/>
      <c r="Q61" s="621" t="s">
        <v>299</v>
      </c>
      <c r="R61" s="621"/>
      <c r="S61" s="621"/>
      <c r="T61" s="621"/>
      <c r="U61" s="621"/>
      <c r="V61" s="621"/>
      <c r="W61" s="595" t="s">
        <v>15</v>
      </c>
      <c r="X61" s="595"/>
      <c r="Y61" s="595"/>
      <c r="Z61" s="595"/>
      <c r="AA61" s="595"/>
      <c r="AB61" s="582" t="s">
        <v>291</v>
      </c>
      <c r="AC61" s="582"/>
      <c r="AD61" s="582"/>
      <c r="AE61" s="582"/>
      <c r="AF61" s="582"/>
      <c r="AG61" s="129"/>
    </row>
    <row r="62" spans="1:33" ht="3" customHeight="1" x14ac:dyDescent="0.2">
      <c r="A62" s="133"/>
      <c r="B62" s="327"/>
      <c r="C62" s="328"/>
      <c r="D62" s="208"/>
      <c r="E62" s="208"/>
      <c r="F62" s="208"/>
      <c r="G62" s="208"/>
      <c r="H62" s="208"/>
      <c r="I62" s="208"/>
      <c r="J62" s="208"/>
      <c r="K62" s="208"/>
      <c r="L62" s="208"/>
      <c r="M62" s="208"/>
      <c r="N62" s="208"/>
      <c r="O62" s="208"/>
      <c r="P62" s="208"/>
      <c r="Q62" s="86"/>
      <c r="R62" s="86"/>
      <c r="S62" s="86"/>
      <c r="T62" s="86"/>
      <c r="U62" s="86"/>
      <c r="V62" s="86"/>
      <c r="W62" s="133"/>
      <c r="X62" s="133"/>
      <c r="Y62" s="133"/>
      <c r="Z62" s="133"/>
      <c r="AA62" s="325"/>
      <c r="AB62" s="134"/>
      <c r="AC62" s="134"/>
      <c r="AD62" s="134"/>
      <c r="AE62" s="134"/>
      <c r="AF62" s="134"/>
      <c r="AG62" s="129"/>
    </row>
    <row r="63" spans="1:33" ht="12" customHeight="1" x14ac:dyDescent="0.2">
      <c r="A63" s="183"/>
      <c r="B63" s="620" t="s">
        <v>300</v>
      </c>
      <c r="C63" s="620"/>
      <c r="D63" s="620"/>
      <c r="E63" s="620"/>
      <c r="F63" s="620"/>
      <c r="G63" s="620"/>
      <c r="H63" s="620"/>
      <c r="I63" s="620"/>
      <c r="J63" s="620"/>
      <c r="K63" s="620"/>
      <c r="L63" s="620"/>
      <c r="M63" s="620"/>
      <c r="N63" s="620"/>
      <c r="O63" s="620"/>
      <c r="P63" s="326"/>
      <c r="Q63" s="326"/>
      <c r="R63" s="326"/>
      <c r="S63" s="326"/>
      <c r="T63" s="326"/>
      <c r="U63" s="326"/>
      <c r="V63" s="326"/>
      <c r="W63" s="595" t="s">
        <v>15</v>
      </c>
      <c r="X63" s="595"/>
      <c r="Y63" s="595"/>
      <c r="Z63" s="595"/>
      <c r="AA63" s="595"/>
      <c r="AB63" s="582" t="s">
        <v>291</v>
      </c>
      <c r="AC63" s="582"/>
      <c r="AD63" s="582"/>
      <c r="AE63" s="582"/>
      <c r="AF63" s="582"/>
      <c r="AG63" s="129"/>
    </row>
    <row r="64" spans="1:33" ht="3" customHeight="1" x14ac:dyDescent="0.2">
      <c r="A64" s="133"/>
      <c r="B64" s="327"/>
      <c r="C64" s="328"/>
      <c r="D64" s="208"/>
      <c r="E64" s="208"/>
      <c r="F64" s="208"/>
      <c r="G64" s="208"/>
      <c r="H64" s="208"/>
      <c r="I64" s="208"/>
      <c r="J64" s="208"/>
      <c r="K64" s="208"/>
      <c r="L64" s="208"/>
      <c r="M64" s="208"/>
      <c r="N64" s="208"/>
      <c r="O64" s="208"/>
      <c r="P64" s="208"/>
      <c r="Q64" s="86"/>
      <c r="R64" s="86"/>
      <c r="S64" s="86"/>
      <c r="T64" s="86"/>
      <c r="U64" s="86"/>
      <c r="V64" s="86"/>
      <c r="W64" s="133"/>
      <c r="X64" s="133"/>
      <c r="Y64" s="133"/>
      <c r="Z64" s="133"/>
      <c r="AA64" s="325"/>
      <c r="AB64" s="134"/>
      <c r="AC64" s="134"/>
      <c r="AD64" s="134"/>
      <c r="AE64" s="134"/>
      <c r="AF64" s="134"/>
      <c r="AG64" s="129"/>
    </row>
    <row r="65" spans="1:33" ht="12" customHeight="1" x14ac:dyDescent="0.2">
      <c r="A65" s="183"/>
      <c r="B65" s="506" t="s">
        <v>301</v>
      </c>
      <c r="C65" s="506"/>
      <c r="D65" s="506"/>
      <c r="E65" s="506"/>
      <c r="F65" s="506"/>
      <c r="G65" s="506"/>
      <c r="H65" s="506"/>
      <c r="I65" s="506"/>
      <c r="J65" s="506"/>
      <c r="K65" s="506"/>
      <c r="L65" s="506"/>
      <c r="M65" s="506"/>
      <c r="N65" s="506"/>
      <c r="O65" s="506"/>
      <c r="P65" s="177"/>
      <c r="Q65" s="621" t="s">
        <v>302</v>
      </c>
      <c r="R65" s="621"/>
      <c r="S65" s="621"/>
      <c r="T65" s="621"/>
      <c r="U65" s="621"/>
      <c r="V65" s="621"/>
      <c r="W65" s="595" t="s">
        <v>15</v>
      </c>
      <c r="X65" s="595"/>
      <c r="Y65" s="595"/>
      <c r="Z65" s="595"/>
      <c r="AA65" s="595"/>
      <c r="AB65" s="582" t="s">
        <v>303</v>
      </c>
      <c r="AC65" s="582"/>
      <c r="AD65" s="582"/>
      <c r="AE65" s="582"/>
      <c r="AF65" s="582"/>
      <c r="AG65" s="129"/>
    </row>
    <row r="66" spans="1:33" ht="3" customHeight="1" x14ac:dyDescent="0.2">
      <c r="A66" s="133"/>
      <c r="B66" s="186"/>
      <c r="C66" s="187"/>
      <c r="D66" s="136"/>
      <c r="E66" s="136"/>
      <c r="F66" s="136"/>
      <c r="G66" s="136"/>
      <c r="H66" s="136"/>
      <c r="I66" s="136"/>
      <c r="J66" s="136"/>
      <c r="K66" s="136"/>
      <c r="L66" s="186"/>
      <c r="M66" s="186"/>
      <c r="N66" s="186"/>
      <c r="O66" s="186"/>
      <c r="P66" s="186"/>
      <c r="Q66" s="186"/>
      <c r="R66" s="186"/>
      <c r="S66" s="186"/>
      <c r="T66" s="186"/>
      <c r="U66" s="186"/>
      <c r="V66" s="186"/>
      <c r="W66" s="133"/>
      <c r="X66" s="133"/>
      <c r="Y66" s="133"/>
      <c r="Z66" s="133"/>
      <c r="AA66" s="325"/>
      <c r="AB66" s="134"/>
      <c r="AC66" s="134"/>
      <c r="AD66" s="134"/>
      <c r="AE66" s="134"/>
      <c r="AF66" s="134"/>
      <c r="AG66" s="129"/>
    </row>
    <row r="67" spans="1:33" ht="12" customHeight="1" x14ac:dyDescent="0.2">
      <c r="A67" s="183"/>
      <c r="B67" s="506" t="s">
        <v>301</v>
      </c>
      <c r="C67" s="506"/>
      <c r="D67" s="506"/>
      <c r="E67" s="506"/>
      <c r="F67" s="506"/>
      <c r="G67" s="506"/>
      <c r="H67" s="506"/>
      <c r="I67" s="506"/>
      <c r="J67" s="506"/>
      <c r="K67" s="506"/>
      <c r="L67" s="506"/>
      <c r="M67" s="506"/>
      <c r="N67" s="506"/>
      <c r="O67" s="506"/>
      <c r="P67" s="177"/>
      <c r="Q67" s="621" t="s">
        <v>304</v>
      </c>
      <c r="R67" s="621"/>
      <c r="S67" s="621"/>
      <c r="T67" s="621"/>
      <c r="U67" s="621"/>
      <c r="V67" s="621"/>
      <c r="W67" s="595" t="s">
        <v>15</v>
      </c>
      <c r="X67" s="595"/>
      <c r="Y67" s="595"/>
      <c r="Z67" s="595"/>
      <c r="AA67" s="595"/>
      <c r="AB67" s="582" t="s">
        <v>303</v>
      </c>
      <c r="AC67" s="582"/>
      <c r="AD67" s="582"/>
      <c r="AE67" s="582"/>
      <c r="AF67" s="582"/>
      <c r="AG67" s="129"/>
    </row>
    <row r="68" spans="1:33" ht="3" customHeight="1" x14ac:dyDescent="0.2">
      <c r="A68" s="198"/>
      <c r="B68" s="134"/>
      <c r="C68" s="135"/>
      <c r="D68" s="136"/>
      <c r="E68" s="136"/>
      <c r="F68" s="136"/>
      <c r="G68" s="136"/>
      <c r="H68" s="137"/>
      <c r="I68" s="137"/>
      <c r="J68" s="137"/>
      <c r="K68" s="137"/>
      <c r="L68" s="134"/>
      <c r="M68" s="134"/>
      <c r="N68" s="134"/>
      <c r="O68" s="134"/>
      <c r="P68" s="134"/>
      <c r="Q68" s="186"/>
      <c r="R68" s="186"/>
      <c r="S68" s="186"/>
      <c r="T68" s="186"/>
      <c r="U68" s="186"/>
      <c r="V68" s="186"/>
      <c r="W68" s="198"/>
      <c r="X68" s="198"/>
      <c r="Y68" s="198"/>
      <c r="Z68" s="198"/>
      <c r="AA68" s="198"/>
      <c r="AB68" s="134"/>
      <c r="AC68" s="134"/>
      <c r="AD68" s="134"/>
      <c r="AE68" s="134"/>
      <c r="AF68" s="134"/>
      <c r="AG68" s="129"/>
    </row>
    <row r="69" spans="1:33" ht="12" customHeight="1" x14ac:dyDescent="0.2">
      <c r="A69" s="183"/>
      <c r="B69" s="506" t="s">
        <v>301</v>
      </c>
      <c r="C69" s="506"/>
      <c r="D69" s="506"/>
      <c r="E69" s="506"/>
      <c r="F69" s="506"/>
      <c r="G69" s="506"/>
      <c r="H69" s="506"/>
      <c r="I69" s="506"/>
      <c r="J69" s="506"/>
      <c r="K69" s="506"/>
      <c r="L69" s="506"/>
      <c r="M69" s="506"/>
      <c r="N69" s="506"/>
      <c r="O69" s="506"/>
      <c r="P69" s="177"/>
      <c r="Q69" s="621" t="s">
        <v>305</v>
      </c>
      <c r="R69" s="621"/>
      <c r="S69" s="621"/>
      <c r="T69" s="621"/>
      <c r="U69" s="621"/>
      <c r="V69" s="621"/>
      <c r="W69" s="595" t="s">
        <v>15</v>
      </c>
      <c r="X69" s="595"/>
      <c r="Y69" s="595"/>
      <c r="Z69" s="595"/>
      <c r="AA69" s="595"/>
      <c r="AB69" s="582" t="s">
        <v>303</v>
      </c>
      <c r="AC69" s="582"/>
      <c r="AD69" s="582"/>
      <c r="AE69" s="582"/>
      <c r="AF69" s="582"/>
      <c r="AG69" s="129"/>
    </row>
    <row r="70" spans="1:33" ht="3" customHeight="1" x14ac:dyDescent="0.2">
      <c r="A70" s="198"/>
      <c r="B70" s="134"/>
      <c r="C70" s="135"/>
      <c r="D70" s="136"/>
      <c r="E70" s="136"/>
      <c r="F70" s="136"/>
      <c r="G70" s="136"/>
      <c r="H70" s="137"/>
      <c r="I70" s="137"/>
      <c r="J70" s="137"/>
      <c r="K70" s="137"/>
      <c r="L70" s="134"/>
      <c r="M70" s="134"/>
      <c r="N70" s="134"/>
      <c r="O70" s="134"/>
      <c r="P70" s="134"/>
      <c r="Q70" s="186"/>
      <c r="R70" s="186"/>
      <c r="S70" s="186"/>
      <c r="T70" s="186"/>
      <c r="U70" s="186"/>
      <c r="V70" s="186"/>
      <c r="W70" s="198"/>
      <c r="X70" s="198"/>
      <c r="Y70" s="198"/>
      <c r="Z70" s="198"/>
      <c r="AA70" s="198"/>
      <c r="AB70" s="134"/>
      <c r="AC70" s="134"/>
      <c r="AD70" s="134"/>
      <c r="AE70" s="134"/>
      <c r="AF70" s="134"/>
      <c r="AG70" s="129"/>
    </row>
    <row r="71" spans="1:33" ht="12" customHeight="1" x14ac:dyDescent="0.2">
      <c r="A71" s="183"/>
      <c r="B71" s="506" t="s">
        <v>301</v>
      </c>
      <c r="C71" s="506"/>
      <c r="D71" s="506"/>
      <c r="E71" s="506"/>
      <c r="F71" s="506"/>
      <c r="G71" s="506"/>
      <c r="H71" s="506"/>
      <c r="I71" s="506"/>
      <c r="J71" s="506"/>
      <c r="K71" s="506"/>
      <c r="L71" s="506"/>
      <c r="M71" s="506"/>
      <c r="N71" s="506"/>
      <c r="O71" s="506"/>
      <c r="P71" s="177"/>
      <c r="Q71" s="621" t="s">
        <v>306</v>
      </c>
      <c r="R71" s="621"/>
      <c r="S71" s="621"/>
      <c r="T71" s="621"/>
      <c r="U71" s="621"/>
      <c r="V71" s="621"/>
      <c r="W71" s="595" t="s">
        <v>15</v>
      </c>
      <c r="X71" s="595"/>
      <c r="Y71" s="595"/>
      <c r="Z71" s="595"/>
      <c r="AA71" s="595"/>
      <c r="AB71" s="582" t="s">
        <v>303</v>
      </c>
      <c r="AC71" s="582"/>
      <c r="AD71" s="582"/>
      <c r="AE71" s="582"/>
      <c r="AF71" s="582"/>
      <c r="AG71" s="129"/>
    </row>
    <row r="72" spans="1:33" ht="3" customHeight="1" x14ac:dyDescent="0.2">
      <c r="A72" s="198"/>
      <c r="B72" s="329"/>
      <c r="C72" s="330"/>
      <c r="D72" s="331"/>
      <c r="E72" s="331"/>
      <c r="F72" s="331"/>
      <c r="G72" s="331"/>
      <c r="H72" s="331"/>
      <c r="I72" s="331"/>
      <c r="J72" s="331"/>
      <c r="K72" s="331"/>
      <c r="L72" s="329"/>
      <c r="M72" s="329"/>
      <c r="N72" s="329"/>
      <c r="O72" s="329"/>
      <c r="P72" s="329"/>
      <c r="Q72" s="329"/>
      <c r="R72" s="329"/>
      <c r="S72" s="329"/>
      <c r="T72" s="329"/>
      <c r="U72" s="329"/>
      <c r="V72" s="329"/>
      <c r="W72" s="198"/>
      <c r="X72" s="198"/>
      <c r="Y72" s="198"/>
      <c r="Z72" s="198"/>
      <c r="AA72" s="198"/>
      <c r="AB72" s="332"/>
      <c r="AC72" s="332"/>
      <c r="AD72" s="332"/>
      <c r="AE72" s="332"/>
      <c r="AF72" s="332"/>
      <c r="AG72" s="129"/>
    </row>
    <row r="73" spans="1:33" ht="12" customHeight="1" x14ac:dyDescent="0.2">
      <c r="A73" s="183"/>
      <c r="B73" s="620" t="s">
        <v>307</v>
      </c>
      <c r="C73" s="620"/>
      <c r="D73" s="620"/>
      <c r="E73" s="620"/>
      <c r="F73" s="620"/>
      <c r="G73" s="620"/>
      <c r="H73" s="620"/>
      <c r="I73" s="620"/>
      <c r="J73" s="620"/>
      <c r="K73" s="620"/>
      <c r="L73" s="620"/>
      <c r="M73" s="620"/>
      <c r="N73" s="620"/>
      <c r="O73" s="620"/>
      <c r="P73" s="620"/>
      <c r="Q73" s="620"/>
      <c r="R73" s="620"/>
      <c r="S73" s="620"/>
      <c r="T73" s="620"/>
      <c r="U73" s="620"/>
      <c r="V73" s="620"/>
      <c r="W73" s="595" t="s">
        <v>15</v>
      </c>
      <c r="X73" s="595"/>
      <c r="Y73" s="595"/>
      <c r="Z73" s="595"/>
      <c r="AA73" s="595"/>
      <c r="AB73" s="582" t="s">
        <v>291</v>
      </c>
      <c r="AC73" s="582"/>
      <c r="AD73" s="582"/>
      <c r="AE73" s="582"/>
      <c r="AF73" s="582"/>
      <c r="AG73" s="129"/>
    </row>
    <row r="74" spans="1:33" ht="3" customHeight="1" x14ac:dyDescent="0.2">
      <c r="A74" s="198"/>
      <c r="B74" s="134"/>
      <c r="C74" s="135"/>
      <c r="D74" s="136"/>
      <c r="E74" s="136"/>
      <c r="F74" s="136"/>
      <c r="G74" s="136"/>
      <c r="H74" s="137"/>
      <c r="I74" s="137"/>
      <c r="J74" s="137"/>
      <c r="K74" s="137"/>
      <c r="L74" s="134"/>
      <c r="M74" s="134"/>
      <c r="N74" s="134"/>
      <c r="O74" s="134"/>
      <c r="P74" s="134"/>
      <c r="Q74" s="134"/>
      <c r="R74" s="134"/>
      <c r="S74" s="134"/>
      <c r="T74" s="134"/>
      <c r="U74" s="134"/>
      <c r="V74" s="134"/>
      <c r="W74" s="190"/>
      <c r="X74" s="333"/>
      <c r="Y74" s="198"/>
      <c r="Z74" s="198"/>
      <c r="AA74" s="198"/>
      <c r="AB74" s="134"/>
      <c r="AC74" s="134"/>
      <c r="AD74" s="134"/>
      <c r="AE74" s="134"/>
      <c r="AF74" s="134"/>
      <c r="AG74" s="129"/>
    </row>
    <row r="75" spans="1:33" ht="12" customHeight="1" x14ac:dyDescent="0.2">
      <c r="A75" s="183"/>
      <c r="B75" s="620" t="s">
        <v>308</v>
      </c>
      <c r="C75" s="620"/>
      <c r="D75" s="620"/>
      <c r="E75" s="620"/>
      <c r="F75" s="620"/>
      <c r="G75" s="620"/>
      <c r="H75" s="620"/>
      <c r="I75" s="620"/>
      <c r="J75" s="620"/>
      <c r="K75" s="620"/>
      <c r="L75" s="620"/>
      <c r="M75" s="620"/>
      <c r="N75" s="620"/>
      <c r="O75" s="620"/>
      <c r="P75" s="620"/>
      <c r="Q75" s="620"/>
      <c r="R75" s="620"/>
      <c r="S75" s="620"/>
      <c r="T75" s="620"/>
      <c r="U75" s="620"/>
      <c r="V75" s="620"/>
      <c r="W75" s="595" t="s">
        <v>15</v>
      </c>
      <c r="X75" s="595"/>
      <c r="Y75" s="595"/>
      <c r="Z75" s="595"/>
      <c r="AA75" s="595"/>
      <c r="AB75" s="582" t="s">
        <v>291</v>
      </c>
      <c r="AC75" s="582"/>
      <c r="AD75" s="582"/>
      <c r="AE75" s="582"/>
      <c r="AF75" s="582"/>
      <c r="AG75" s="129"/>
    </row>
    <row r="76" spans="1:33" ht="3" customHeight="1" x14ac:dyDescent="0.2">
      <c r="A76" s="198"/>
      <c r="B76" s="134"/>
      <c r="C76" s="135"/>
      <c r="D76" s="136"/>
      <c r="E76" s="136"/>
      <c r="F76" s="136"/>
      <c r="G76" s="136"/>
      <c r="H76" s="137"/>
      <c r="I76" s="137"/>
      <c r="J76" s="137"/>
      <c r="K76" s="137"/>
      <c r="L76" s="134"/>
      <c r="M76" s="134"/>
      <c r="N76" s="134"/>
      <c r="O76" s="134"/>
      <c r="P76" s="134"/>
      <c r="Q76" s="134"/>
      <c r="R76" s="134"/>
      <c r="S76" s="134"/>
      <c r="T76" s="134"/>
      <c r="U76" s="134"/>
      <c r="V76" s="134"/>
      <c r="W76" s="198"/>
      <c r="X76" s="198"/>
      <c r="Y76" s="198"/>
      <c r="Z76" s="198"/>
      <c r="AA76" s="198"/>
      <c r="AB76" s="134"/>
      <c r="AC76" s="134"/>
      <c r="AD76" s="134"/>
      <c r="AE76" s="134"/>
      <c r="AF76" s="134"/>
      <c r="AG76" s="129"/>
    </row>
    <row r="77" spans="1:33" ht="12" customHeight="1" x14ac:dyDescent="0.2">
      <c r="A77" s="183"/>
      <c r="B77" s="506" t="s">
        <v>309</v>
      </c>
      <c r="C77" s="506"/>
      <c r="D77" s="506"/>
      <c r="E77" s="506"/>
      <c r="F77" s="506"/>
      <c r="G77" s="506"/>
      <c r="H77" s="506"/>
      <c r="I77" s="506"/>
      <c r="J77" s="506"/>
      <c r="K77" s="506"/>
      <c r="L77" s="506"/>
      <c r="M77" s="506"/>
      <c r="N77" s="506"/>
      <c r="O77" s="506"/>
      <c r="P77" s="506"/>
      <c r="Q77" s="506"/>
      <c r="R77" s="506"/>
      <c r="S77" s="506"/>
      <c r="T77" s="506"/>
      <c r="U77" s="506"/>
      <c r="V77" s="506"/>
      <c r="W77" s="595" t="s">
        <v>15</v>
      </c>
      <c r="X77" s="595"/>
      <c r="Y77" s="595"/>
      <c r="Z77" s="595"/>
      <c r="AA77" s="595"/>
      <c r="AB77" s="582" t="s">
        <v>291</v>
      </c>
      <c r="AC77" s="582"/>
      <c r="AD77" s="582"/>
      <c r="AE77" s="582"/>
      <c r="AF77" s="582"/>
      <c r="AG77" s="129"/>
    </row>
    <row r="78" spans="1:33" ht="12.75" hidden="1" customHeight="1" x14ac:dyDescent="0.2">
      <c r="A78" s="198"/>
      <c r="B78" s="329"/>
      <c r="C78" s="330"/>
      <c r="D78" s="331"/>
      <c r="E78" s="331"/>
      <c r="F78" s="331"/>
      <c r="G78" s="331"/>
      <c r="H78" s="331"/>
      <c r="I78" s="331"/>
      <c r="J78" s="331"/>
      <c r="K78" s="331"/>
      <c r="L78" s="329"/>
      <c r="M78" s="329"/>
      <c r="N78" s="329"/>
      <c r="O78" s="329"/>
      <c r="P78" s="329"/>
      <c r="Q78" s="329"/>
      <c r="R78" s="329"/>
      <c r="S78" s="329"/>
      <c r="T78" s="329"/>
      <c r="U78" s="329"/>
      <c r="V78" s="329"/>
      <c r="W78" s="199"/>
      <c r="X78" s="199"/>
      <c r="Y78" s="199"/>
      <c r="Z78" s="199"/>
      <c r="AA78" s="199"/>
      <c r="AB78" s="199"/>
      <c r="AC78" s="199"/>
      <c r="AD78" s="199"/>
      <c r="AE78" s="199"/>
      <c r="AF78" s="199"/>
      <c r="AG78" s="129"/>
    </row>
    <row r="79" spans="1:33" ht="12.75" hidden="1" customHeight="1" x14ac:dyDescent="0.2">
      <c r="A79" s="183"/>
      <c r="B79" s="622"/>
      <c r="C79" s="622"/>
      <c r="D79" s="622"/>
      <c r="E79" s="622"/>
      <c r="F79" s="622"/>
      <c r="G79" s="622"/>
      <c r="H79" s="622"/>
      <c r="I79" s="622"/>
      <c r="J79" s="622"/>
      <c r="K79" s="622"/>
      <c r="L79" s="622"/>
      <c r="M79" s="622"/>
      <c r="N79" s="622"/>
      <c r="O79" s="622"/>
      <c r="P79" s="622"/>
      <c r="Q79" s="622"/>
      <c r="R79" s="622"/>
      <c r="S79" s="622"/>
      <c r="T79" s="622"/>
      <c r="U79" s="622"/>
      <c r="V79" s="622"/>
      <c r="W79" s="507"/>
      <c r="X79" s="507"/>
      <c r="Y79" s="507"/>
      <c r="Z79" s="507"/>
      <c r="AA79" s="507"/>
      <c r="AB79" s="508"/>
      <c r="AC79" s="508"/>
      <c r="AD79" s="508"/>
      <c r="AE79" s="508"/>
      <c r="AF79" s="508"/>
      <c r="AG79" s="129"/>
    </row>
    <row r="80" spans="1:33" ht="12.75" hidden="1" customHeight="1" x14ac:dyDescent="0.2">
      <c r="A80" s="198"/>
      <c r="B80" s="329"/>
      <c r="C80" s="330"/>
      <c r="D80" s="331"/>
      <c r="E80" s="331"/>
      <c r="F80" s="331"/>
      <c r="G80" s="331"/>
      <c r="H80" s="331"/>
      <c r="I80" s="331"/>
      <c r="J80" s="331"/>
      <c r="K80" s="331"/>
      <c r="L80" s="329"/>
      <c r="M80" s="329"/>
      <c r="N80" s="329"/>
      <c r="O80" s="329"/>
      <c r="P80" s="329"/>
      <c r="Q80" s="329"/>
      <c r="R80" s="329"/>
      <c r="S80" s="329"/>
      <c r="T80" s="329"/>
      <c r="U80" s="329"/>
      <c r="V80" s="329"/>
      <c r="W80" s="199"/>
      <c r="X80" s="199"/>
      <c r="Y80" s="199"/>
      <c r="Z80" s="199"/>
      <c r="AA80" s="199"/>
      <c r="AB80" s="199"/>
      <c r="AC80" s="199"/>
      <c r="AD80" s="199"/>
      <c r="AE80" s="199"/>
      <c r="AF80" s="199"/>
      <c r="AG80" s="129"/>
    </row>
    <row r="81" spans="1:38" ht="12.75" hidden="1" customHeight="1" x14ac:dyDescent="0.2">
      <c r="A81" s="183"/>
      <c r="B81" s="622"/>
      <c r="C81" s="622"/>
      <c r="D81" s="622"/>
      <c r="E81" s="622"/>
      <c r="F81" s="622"/>
      <c r="G81" s="622"/>
      <c r="H81" s="622"/>
      <c r="I81" s="622"/>
      <c r="J81" s="622"/>
      <c r="K81" s="622"/>
      <c r="L81" s="622"/>
      <c r="M81" s="622"/>
      <c r="N81" s="622"/>
      <c r="O81" s="622"/>
      <c r="P81" s="622"/>
      <c r="Q81" s="622"/>
      <c r="R81" s="622"/>
      <c r="S81" s="622"/>
      <c r="T81" s="622"/>
      <c r="U81" s="622"/>
      <c r="V81" s="622"/>
      <c r="W81" s="507"/>
      <c r="X81" s="507"/>
      <c r="Y81" s="507"/>
      <c r="Z81" s="507"/>
      <c r="AA81" s="507"/>
      <c r="AB81" s="508"/>
      <c r="AC81" s="508"/>
      <c r="AD81" s="508"/>
      <c r="AE81" s="508"/>
      <c r="AF81" s="508"/>
      <c r="AG81" s="129"/>
    </row>
    <row r="82" spans="1:38"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38"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07"/>
      <c r="X83" s="507"/>
      <c r="Y83" s="507"/>
      <c r="Z83" s="507"/>
      <c r="AA83" s="507"/>
      <c r="AB83" s="508"/>
      <c r="AC83" s="508"/>
      <c r="AD83" s="508"/>
      <c r="AE83" s="508"/>
      <c r="AF83" s="508"/>
      <c r="AG83" s="129"/>
    </row>
    <row r="84" spans="1:38"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38"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07"/>
      <c r="X85" s="507"/>
      <c r="Y85" s="507"/>
      <c r="Z85" s="507"/>
      <c r="AA85" s="507"/>
      <c r="AB85" s="508"/>
      <c r="AC85" s="508"/>
      <c r="AD85" s="508"/>
      <c r="AE85" s="508"/>
      <c r="AF85" s="508"/>
      <c r="AG85" s="129"/>
    </row>
    <row r="86" spans="1:38"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38"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07"/>
      <c r="X87" s="507"/>
      <c r="Y87" s="507"/>
      <c r="Z87" s="507"/>
      <c r="AA87" s="507"/>
      <c r="AB87" s="508"/>
      <c r="AC87" s="508"/>
      <c r="AD87" s="508"/>
      <c r="AE87" s="508"/>
      <c r="AF87" s="508"/>
      <c r="AG87" s="129"/>
    </row>
    <row r="88" spans="1:38"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38"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38"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38" ht="23.85" customHeight="1" x14ac:dyDescent="0.2">
      <c r="A91" s="183"/>
      <c r="B91" s="506" t="s">
        <v>310</v>
      </c>
      <c r="C91" s="506"/>
      <c r="D91" s="506"/>
      <c r="E91" s="506"/>
      <c r="F91" s="506"/>
      <c r="G91" s="506"/>
      <c r="H91" s="506"/>
      <c r="I91" s="506"/>
      <c r="J91" s="506"/>
      <c r="K91" s="506"/>
      <c r="L91" s="506"/>
      <c r="M91" s="506"/>
      <c r="N91" s="506"/>
      <c r="O91" s="506"/>
      <c r="P91" s="506"/>
      <c r="Q91" s="506"/>
      <c r="R91" s="506"/>
      <c r="S91" s="506"/>
      <c r="T91" s="506"/>
      <c r="U91" s="506"/>
      <c r="V91" s="506"/>
      <c r="W91" s="513" t="s">
        <v>15</v>
      </c>
      <c r="X91" s="513"/>
      <c r="Y91" s="513"/>
      <c r="Z91" s="513"/>
      <c r="AA91" s="513"/>
      <c r="AB91" s="513"/>
      <c r="AC91" s="513"/>
      <c r="AD91" s="513"/>
      <c r="AE91" s="513"/>
      <c r="AF91" s="513"/>
      <c r="AG91" s="129"/>
    </row>
    <row r="92" spans="1:38" ht="3"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134"/>
      <c r="X92" s="134"/>
      <c r="Y92" s="134"/>
      <c r="Z92" s="134"/>
      <c r="AA92" s="134"/>
      <c r="AB92" s="134"/>
      <c r="AC92" s="134"/>
      <c r="AD92" s="134"/>
      <c r="AE92" s="134"/>
      <c r="AF92" s="134"/>
      <c r="AG92" s="129"/>
    </row>
    <row r="93" spans="1:38" ht="25.5" customHeight="1" x14ac:dyDescent="0.2">
      <c r="A93" s="183"/>
      <c r="B93" s="506" t="s">
        <v>311</v>
      </c>
      <c r="C93" s="506"/>
      <c r="D93" s="506"/>
      <c r="E93" s="506"/>
      <c r="F93" s="506"/>
      <c r="G93" s="506"/>
      <c r="H93" s="506"/>
      <c r="I93" s="506"/>
      <c r="J93" s="506"/>
      <c r="K93" s="506"/>
      <c r="L93" s="506"/>
      <c r="M93" s="506"/>
      <c r="N93" s="506"/>
      <c r="O93" s="506"/>
      <c r="P93" s="506"/>
      <c r="Q93" s="506"/>
      <c r="R93" s="506"/>
      <c r="S93" s="506"/>
      <c r="T93" s="506"/>
      <c r="U93" s="506"/>
      <c r="V93" s="506"/>
      <c r="W93" s="513" t="s">
        <v>15</v>
      </c>
      <c r="X93" s="513"/>
      <c r="Y93" s="513"/>
      <c r="Z93" s="513"/>
      <c r="AA93" s="513"/>
      <c r="AB93" s="513"/>
      <c r="AC93" s="513"/>
      <c r="AD93" s="513"/>
      <c r="AE93" s="513"/>
      <c r="AF93" s="513"/>
      <c r="AG93" s="129"/>
      <c r="AL93" s="173"/>
    </row>
    <row r="94" spans="1:38" ht="3"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row>
    <row r="95" spans="1:38" ht="25.5" customHeight="1" x14ac:dyDescent="0.2">
      <c r="A95" s="183"/>
      <c r="B95" s="506" t="s">
        <v>312</v>
      </c>
      <c r="C95" s="506"/>
      <c r="D95" s="506"/>
      <c r="E95" s="506"/>
      <c r="F95" s="506"/>
      <c r="G95" s="506"/>
      <c r="H95" s="506"/>
      <c r="I95" s="506"/>
      <c r="J95" s="506"/>
      <c r="K95" s="506"/>
      <c r="L95" s="506"/>
      <c r="M95" s="506"/>
      <c r="N95" s="506"/>
      <c r="O95" s="506"/>
      <c r="P95" s="506"/>
      <c r="Q95" s="506"/>
      <c r="R95" s="506"/>
      <c r="S95" s="506"/>
      <c r="T95" s="506"/>
      <c r="U95" s="506"/>
      <c r="V95" s="506"/>
      <c r="W95" s="513" t="s">
        <v>15</v>
      </c>
      <c r="X95" s="513"/>
      <c r="Y95" s="513"/>
      <c r="Z95" s="513"/>
      <c r="AA95" s="513"/>
      <c r="AB95" s="513"/>
      <c r="AC95" s="513"/>
      <c r="AD95" s="513"/>
      <c r="AE95" s="513"/>
      <c r="AF95" s="513"/>
      <c r="AG95" s="129"/>
    </row>
    <row r="96" spans="1:38" ht="3" customHeight="1" x14ac:dyDescent="0.2">
      <c r="A96" s="133"/>
      <c r="B96" s="186"/>
      <c r="C96" s="187"/>
      <c r="D96" s="136"/>
      <c r="E96" s="136"/>
      <c r="F96" s="136"/>
      <c r="G96" s="136"/>
      <c r="H96" s="136"/>
      <c r="I96" s="136"/>
      <c r="J96" s="136"/>
      <c r="K96" s="136"/>
      <c r="L96" s="186"/>
      <c r="M96" s="186"/>
      <c r="N96" s="186"/>
      <c r="O96" s="186"/>
      <c r="P96" s="186"/>
      <c r="Q96" s="186"/>
      <c r="R96" s="186"/>
      <c r="S96" s="186"/>
      <c r="T96" s="186"/>
      <c r="U96" s="186"/>
      <c r="V96" s="186"/>
      <c r="W96" s="134"/>
      <c r="X96" s="134"/>
      <c r="Y96" s="134"/>
      <c r="Z96" s="134"/>
      <c r="AA96" s="134"/>
      <c r="AB96" s="134"/>
      <c r="AC96" s="134"/>
      <c r="AD96" s="134"/>
      <c r="AE96" s="134"/>
      <c r="AF96" s="134"/>
      <c r="AG96" s="129"/>
    </row>
    <row r="97" spans="1:41" ht="22.5" customHeight="1" x14ac:dyDescent="0.2">
      <c r="A97" s="183"/>
      <c r="B97" s="506" t="s">
        <v>313</v>
      </c>
      <c r="C97" s="506"/>
      <c r="D97" s="506"/>
      <c r="E97" s="506"/>
      <c r="F97" s="506"/>
      <c r="G97" s="506"/>
      <c r="H97" s="506"/>
      <c r="I97" s="506"/>
      <c r="J97" s="506"/>
      <c r="K97" s="506"/>
      <c r="L97" s="506"/>
      <c r="M97" s="506"/>
      <c r="N97" s="506"/>
      <c r="O97" s="506"/>
      <c r="P97" s="506"/>
      <c r="Q97" s="506"/>
      <c r="R97" s="506"/>
      <c r="S97" s="506"/>
      <c r="T97" s="506"/>
      <c r="U97" s="506"/>
      <c r="V97" s="506"/>
      <c r="W97" s="513" t="s">
        <v>15</v>
      </c>
      <c r="X97" s="513"/>
      <c r="Y97" s="513"/>
      <c r="Z97" s="513"/>
      <c r="AA97" s="513"/>
      <c r="AB97" s="513"/>
      <c r="AC97" s="513"/>
      <c r="AD97" s="513"/>
      <c r="AE97" s="513"/>
      <c r="AF97" s="513"/>
      <c r="AG97" s="129"/>
    </row>
    <row r="98" spans="1:41" ht="3"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134"/>
      <c r="X98" s="134"/>
      <c r="Y98" s="134"/>
      <c r="Z98" s="134"/>
      <c r="AA98" s="134"/>
      <c r="AB98" s="134"/>
      <c r="AC98" s="134"/>
      <c r="AD98" s="134"/>
      <c r="AE98" s="134"/>
      <c r="AF98" s="134"/>
      <c r="AG98" s="129"/>
    </row>
    <row r="99" spans="1:41" ht="12.75" customHeight="1" x14ac:dyDescent="0.2">
      <c r="A99" s="183"/>
      <c r="B99" s="506" t="s">
        <v>314</v>
      </c>
      <c r="C99" s="506"/>
      <c r="D99" s="506"/>
      <c r="E99" s="506"/>
      <c r="F99" s="506"/>
      <c r="G99" s="506"/>
      <c r="H99" s="506"/>
      <c r="I99" s="506"/>
      <c r="J99" s="506"/>
      <c r="K99" s="506"/>
      <c r="L99" s="506"/>
      <c r="M99" s="506"/>
      <c r="N99" s="506"/>
      <c r="O99" s="506"/>
      <c r="P99" s="506"/>
      <c r="Q99" s="506"/>
      <c r="R99" s="506"/>
      <c r="S99" s="506"/>
      <c r="T99" s="506"/>
      <c r="U99" s="506"/>
      <c r="V99" s="506"/>
      <c r="W99" s="513" t="s">
        <v>15</v>
      </c>
      <c r="X99" s="513"/>
      <c r="Y99" s="513"/>
      <c r="Z99" s="513"/>
      <c r="AA99" s="513"/>
      <c r="AB99" s="513"/>
      <c r="AC99" s="513"/>
      <c r="AD99" s="513"/>
      <c r="AE99" s="513"/>
      <c r="AF99" s="513"/>
      <c r="AG99" s="129"/>
    </row>
    <row r="100" spans="1:41" ht="3"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29"/>
    </row>
    <row r="101" spans="1:41" ht="12.75" hidden="1" customHeight="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14"/>
      <c r="X101" s="514"/>
      <c r="Y101" s="514"/>
      <c r="Z101" s="514"/>
      <c r="AA101" s="514"/>
      <c r="AB101" s="514"/>
      <c r="AC101" s="514"/>
      <c r="AD101" s="514"/>
      <c r="AE101" s="514"/>
      <c r="AF101" s="514"/>
      <c r="AG101" s="129"/>
    </row>
    <row r="102" spans="1:41" ht="12.75" hidden="1" customHeight="1" x14ac:dyDescent="0.2">
      <c r="A102" s="133"/>
      <c r="B102" s="186"/>
      <c r="C102" s="187"/>
      <c r="D102" s="136"/>
      <c r="E102" s="136"/>
      <c r="F102" s="136"/>
      <c r="G102" s="136"/>
      <c r="H102" s="136"/>
      <c r="I102" s="136"/>
      <c r="J102" s="136"/>
      <c r="K102" s="136"/>
      <c r="L102" s="186"/>
      <c r="M102" s="186"/>
      <c r="N102" s="186"/>
      <c r="O102" s="186"/>
      <c r="P102" s="186"/>
      <c r="Q102" s="186"/>
      <c r="R102" s="186"/>
      <c r="S102" s="186"/>
      <c r="T102" s="186"/>
      <c r="U102" s="186"/>
      <c r="V102" s="186"/>
      <c r="W102" s="134"/>
      <c r="X102" s="134"/>
      <c r="Y102" s="134"/>
      <c r="Z102" s="134"/>
      <c r="AA102" s="134"/>
      <c r="AB102" s="134"/>
      <c r="AC102" s="134"/>
      <c r="AD102" s="134"/>
      <c r="AE102" s="134"/>
      <c r="AF102" s="134"/>
      <c r="AG102" s="129"/>
    </row>
    <row r="103" spans="1:41" hidden="1" x14ac:dyDescent="0.2">
      <c r="A103" s="210"/>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6"/>
      <c r="X103" s="516"/>
      <c r="Y103" s="516"/>
      <c r="Z103" s="516"/>
      <c r="AA103" s="516"/>
      <c r="AB103" s="516"/>
      <c r="AC103" s="516"/>
      <c r="AD103" s="516"/>
      <c r="AE103" s="516"/>
      <c r="AF103" s="516"/>
      <c r="AG103" s="129"/>
    </row>
    <row r="104" spans="1:41" ht="12.75" hidden="1" customHeight="1" x14ac:dyDescent="0.2">
      <c r="A104" s="133"/>
      <c r="B104" s="506" t="s">
        <v>315</v>
      </c>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ht="12.75" hidden="1" customHeight="1" x14ac:dyDescent="0.2">
      <c r="A105" s="183"/>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14"/>
      <c r="X105" s="514"/>
      <c r="Y105" s="514"/>
      <c r="Z105" s="514"/>
      <c r="AA105" s="514"/>
      <c r="AB105" s="514"/>
      <c r="AC105" s="514"/>
      <c r="AD105" s="514"/>
      <c r="AE105" s="514"/>
      <c r="AF105" s="514"/>
      <c r="AG105" s="129"/>
    </row>
    <row r="106" spans="1:41" ht="12.75" hidden="1"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ht="27"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06" t="s">
        <v>316</v>
      </c>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209"/>
      <c r="AH112" s="172"/>
      <c r="AI112" s="172"/>
      <c r="AJ112" s="172"/>
      <c r="AK112" s="172"/>
      <c r="AL112" s="1"/>
      <c r="AM112" s="1"/>
    </row>
    <row r="113" spans="1:39" s="174" customFormat="1" ht="2.25"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ht="12.95" customHeight="1" x14ac:dyDescent="0.2">
      <c r="A116" s="133"/>
      <c r="B116" s="509"/>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ht="12.95" customHeight="1" x14ac:dyDescent="0.2">
      <c r="A120" s="133"/>
      <c r="B120" s="509"/>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selectLockedCells="1" selectUnlockedCells="1"/>
  <mergeCells count="147">
    <mergeCell ref="B112:AF112"/>
    <mergeCell ref="B116:AF116"/>
    <mergeCell ref="B120:AF120"/>
    <mergeCell ref="A123:AF123"/>
    <mergeCell ref="B106:V106"/>
    <mergeCell ref="B107:V107"/>
    <mergeCell ref="W107:AF107"/>
    <mergeCell ref="B108:V108"/>
    <mergeCell ref="B109:E109"/>
    <mergeCell ref="F109:V109"/>
    <mergeCell ref="W109:AF109"/>
    <mergeCell ref="B101:V101"/>
    <mergeCell ref="W101:AF101"/>
    <mergeCell ref="B103:V103"/>
    <mergeCell ref="W103:AF103"/>
    <mergeCell ref="B104:V104"/>
    <mergeCell ref="B105:V105"/>
    <mergeCell ref="W105:AF105"/>
    <mergeCell ref="B95:V95"/>
    <mergeCell ref="W95:AF95"/>
    <mergeCell ref="B97:V97"/>
    <mergeCell ref="W97:AF97"/>
    <mergeCell ref="B99:V99"/>
    <mergeCell ref="W99:AF99"/>
    <mergeCell ref="W87:AA87"/>
    <mergeCell ref="AB87:AF87"/>
    <mergeCell ref="W89:AF89"/>
    <mergeCell ref="B91:V91"/>
    <mergeCell ref="W91:AF91"/>
    <mergeCell ref="B93:V93"/>
    <mergeCell ref="W93:AF93"/>
    <mergeCell ref="B81:V81"/>
    <mergeCell ref="W81:AA81"/>
    <mergeCell ref="AB81:AF81"/>
    <mergeCell ref="W83:AA83"/>
    <mergeCell ref="AB83:AF83"/>
    <mergeCell ref="W85:AA85"/>
    <mergeCell ref="AB85:AF85"/>
    <mergeCell ref="B77:V77"/>
    <mergeCell ref="W77:AA77"/>
    <mergeCell ref="AB77:AF77"/>
    <mergeCell ref="B79:V79"/>
    <mergeCell ref="W79:AA79"/>
    <mergeCell ref="AB79:AF79"/>
    <mergeCell ref="B73:V73"/>
    <mergeCell ref="W73:AA73"/>
    <mergeCell ref="AB73:AF73"/>
    <mergeCell ref="B75:V75"/>
    <mergeCell ref="W75:AA75"/>
    <mergeCell ref="AB75:AF75"/>
    <mergeCell ref="B69:O69"/>
    <mergeCell ref="Q69:V69"/>
    <mergeCell ref="W69:AA69"/>
    <mergeCell ref="AB69:AF69"/>
    <mergeCell ref="B71:O71"/>
    <mergeCell ref="Q71:V71"/>
    <mergeCell ref="W71:AA71"/>
    <mergeCell ref="AB71:AF71"/>
    <mergeCell ref="B65:O65"/>
    <mergeCell ref="Q65:V65"/>
    <mergeCell ref="W65:AA65"/>
    <mergeCell ref="AB65:AF65"/>
    <mergeCell ref="B67:O67"/>
    <mergeCell ref="Q67:V67"/>
    <mergeCell ref="W67:AA67"/>
    <mergeCell ref="AB67:AF67"/>
    <mergeCell ref="B61:O61"/>
    <mergeCell ref="Q61:V61"/>
    <mergeCell ref="W61:AA61"/>
    <mergeCell ref="AB61:AF61"/>
    <mergeCell ref="B63:O63"/>
    <mergeCell ref="W63:AA63"/>
    <mergeCell ref="AB63:AF63"/>
    <mergeCell ref="B57:O57"/>
    <mergeCell ref="Q57:V57"/>
    <mergeCell ref="W57:AA57"/>
    <mergeCell ref="AB57:AF57"/>
    <mergeCell ref="B59:O59"/>
    <mergeCell ref="Q59:V59"/>
    <mergeCell ref="W59:AA59"/>
    <mergeCell ref="AB59:AF59"/>
    <mergeCell ref="B53:V53"/>
    <mergeCell ref="W53:AA53"/>
    <mergeCell ref="AB53:AF53"/>
    <mergeCell ref="B55:O55"/>
    <mergeCell ref="Q55:V55"/>
    <mergeCell ref="W55:AA55"/>
    <mergeCell ref="AB55:AF55"/>
    <mergeCell ref="B49:V49"/>
    <mergeCell ref="W49:AA49"/>
    <mergeCell ref="AB49:AF49"/>
    <mergeCell ref="B51:V51"/>
    <mergeCell ref="W51:AA51"/>
    <mergeCell ref="AB51:AF51"/>
    <mergeCell ref="B42:V42"/>
    <mergeCell ref="AB42:AF42"/>
    <mergeCell ref="B44:AF44"/>
    <mergeCell ref="B45:AF45"/>
    <mergeCell ref="W47:AA47"/>
    <mergeCell ref="AB47:AF47"/>
    <mergeCell ref="B34:AF34"/>
    <mergeCell ref="B38:V38"/>
    <mergeCell ref="W38:AA38"/>
    <mergeCell ref="AB38:AF38"/>
    <mergeCell ref="B40:V40"/>
    <mergeCell ref="AB40:AF40"/>
    <mergeCell ref="W30:AA30"/>
    <mergeCell ref="AB30:AF30"/>
    <mergeCell ref="B31:E31"/>
    <mergeCell ref="F31:V31"/>
    <mergeCell ref="W31:AA31"/>
    <mergeCell ref="AB31:AF31"/>
    <mergeCell ref="W28:AA28"/>
    <mergeCell ref="AB28:AF28"/>
    <mergeCell ref="B29:E29"/>
    <mergeCell ref="F29:V29"/>
    <mergeCell ref="W29:AA29"/>
    <mergeCell ref="AB29:AF29"/>
    <mergeCell ref="B26:E26"/>
    <mergeCell ref="F26:V26"/>
    <mergeCell ref="W26:AA26"/>
    <mergeCell ref="AB26:AF26"/>
    <mergeCell ref="W27:AA27"/>
    <mergeCell ref="AB27:AF27"/>
    <mergeCell ref="B17:O19"/>
    <mergeCell ref="R17:AF19"/>
    <mergeCell ref="F24:V24"/>
    <mergeCell ref="W24:AA24"/>
    <mergeCell ref="AB24:AF24"/>
    <mergeCell ref="B25:E25"/>
    <mergeCell ref="F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1" manualBreakCount="1">
    <brk id="8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showGridLines="0" zoomScaleSheetLayoutView="100" workbookViewId="0">
      <selection activeCell="B107" sqref="B107"/>
    </sheetView>
  </sheetViews>
  <sheetFormatPr defaultColWidth="0" defaultRowHeight="12.75" zeroHeight="1" x14ac:dyDescent="0.2"/>
  <cols>
    <col min="1" max="1" width="4.28515625" style="88" customWidth="1"/>
    <col min="2" max="15" width="3.42578125" style="1" customWidth="1"/>
    <col min="16" max="16" width="0.42578125" style="1" customWidth="1"/>
    <col min="17" max="32" width="3.42578125" style="1" customWidth="1"/>
    <col min="33" max="33" width="1.42578125" style="1" customWidth="1"/>
    <col min="34" max="16384" width="0" style="1" hidden="1"/>
  </cols>
  <sheetData>
    <row r="1" spans="1:35" ht="18.75" customHeight="1" x14ac:dyDescent="0.2">
      <c r="A1" s="125"/>
      <c r="B1" s="465" t="s">
        <v>164</v>
      </c>
      <c r="C1" s="465"/>
      <c r="D1" s="465"/>
      <c r="E1" s="616" t="str">
        <f>'ELENCO CRITERI'!A86</f>
        <v>3.1.2</v>
      </c>
      <c r="F1" s="616"/>
      <c r="G1" s="616"/>
      <c r="H1" s="616"/>
      <c r="I1" s="61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31"/>
      <c r="X2" s="128"/>
      <c r="Y2" s="128"/>
      <c r="Z2" s="128"/>
      <c r="AA2" s="128"/>
      <c r="AB2" s="128"/>
      <c r="AC2" s="128"/>
      <c r="AD2" s="128"/>
      <c r="AE2" s="128"/>
      <c r="AF2" s="128"/>
      <c r="AG2" s="129"/>
    </row>
    <row r="3" spans="1:35" x14ac:dyDescent="0.2">
      <c r="A3" s="125"/>
      <c r="B3" s="469" t="str">
        <f>'ELENCO CRITERI'!B86</f>
        <v xml:space="preserve"> Emissioni previste in fase operativa</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ht="12.75" customHeight="1" x14ac:dyDescent="0.2">
      <c r="A6" s="127"/>
      <c r="B6" s="472" t="str">
        <f>'ELENCO CRITERI'!A84</f>
        <v xml:space="preserve">3. Carichi Ambientali </v>
      </c>
      <c r="C6" s="472"/>
      <c r="D6" s="472"/>
      <c r="E6" s="472"/>
      <c r="F6" s="472"/>
      <c r="G6" s="472"/>
      <c r="H6" s="472"/>
      <c r="I6" s="472"/>
      <c r="J6" s="472"/>
      <c r="K6" s="472"/>
      <c r="L6" s="472"/>
      <c r="M6" s="472"/>
      <c r="N6" s="472"/>
      <c r="O6" s="472"/>
      <c r="P6" s="128"/>
      <c r="Q6" s="13"/>
      <c r="R6" s="472" t="s">
        <v>317</v>
      </c>
      <c r="S6" s="472"/>
      <c r="T6" s="472"/>
      <c r="U6" s="472"/>
      <c r="V6" s="472"/>
      <c r="W6" s="472"/>
      <c r="X6" s="472"/>
      <c r="Y6" s="472"/>
      <c r="Z6" s="472"/>
      <c r="AA6" s="472"/>
      <c r="AB6" s="472"/>
      <c r="AC6" s="472"/>
      <c r="AD6" s="472"/>
      <c r="AE6" s="472"/>
      <c r="AF6" s="472"/>
      <c r="AG6" s="129"/>
      <c r="AI6" s="9"/>
    </row>
    <row r="7" spans="1:35"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ht="13.35" customHeight="1" x14ac:dyDescent="0.2">
      <c r="A11" s="127"/>
      <c r="B11" s="555" t="s">
        <v>318</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row>
    <row r="12" spans="1:35" x14ac:dyDescent="0.2">
      <c r="A12" s="127"/>
      <c r="B12" s="555"/>
      <c r="C12" s="555"/>
      <c r="D12" s="555"/>
      <c r="E12" s="555"/>
      <c r="F12" s="555"/>
      <c r="G12" s="555"/>
      <c r="H12" s="555"/>
      <c r="I12" s="555"/>
      <c r="J12" s="555"/>
      <c r="K12" s="555"/>
      <c r="L12" s="555"/>
      <c r="M12" s="555"/>
      <c r="N12" s="555"/>
      <c r="O12" s="555"/>
      <c r="P12" s="128"/>
      <c r="Q12" s="13"/>
      <c r="R12" s="475">
        <f>'PESATURA SISTEMA'!Q29</f>
        <v>1</v>
      </c>
      <c r="S12" s="475"/>
      <c r="T12" s="475"/>
      <c r="U12" s="475"/>
      <c r="V12" s="475"/>
      <c r="W12" s="475"/>
      <c r="X12" s="475"/>
      <c r="Y12" s="475">
        <f>'PESATURA SISTEMA'!R29</f>
        <v>0.05</v>
      </c>
      <c r="Z12" s="475"/>
      <c r="AA12" s="475"/>
      <c r="AB12" s="475"/>
      <c r="AC12" s="475"/>
      <c r="AD12" s="475"/>
      <c r="AE12" s="475"/>
      <c r="AF12" s="475"/>
      <c r="AG12" s="129"/>
    </row>
    <row r="13" spans="1:35" ht="22.5" customHeight="1"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row>
    <row r="17" spans="1:36" ht="41.25" customHeight="1" x14ac:dyDescent="0.2">
      <c r="A17" s="127"/>
      <c r="B17" s="555" t="s">
        <v>319</v>
      </c>
      <c r="C17" s="555"/>
      <c r="D17" s="555"/>
      <c r="E17" s="555"/>
      <c r="F17" s="555"/>
      <c r="G17" s="555"/>
      <c r="H17" s="555"/>
      <c r="I17" s="555"/>
      <c r="J17" s="555"/>
      <c r="K17" s="555"/>
      <c r="L17" s="555"/>
      <c r="M17" s="555"/>
      <c r="N17" s="555"/>
      <c r="O17" s="555"/>
      <c r="P17" s="128"/>
      <c r="Q17" s="13"/>
      <c r="R17" s="476" t="str">
        <f>'ELENCO CRITERI'!F90</f>
        <v>%</v>
      </c>
      <c r="S17" s="476"/>
      <c r="T17" s="476"/>
      <c r="U17" s="476"/>
      <c r="V17" s="476"/>
      <c r="W17" s="476"/>
      <c r="X17" s="476"/>
      <c r="Y17" s="476"/>
      <c r="Z17" s="476"/>
      <c r="AA17" s="476"/>
      <c r="AB17" s="476"/>
      <c r="AC17" s="476"/>
      <c r="AD17" s="476"/>
      <c r="AE17" s="476"/>
      <c r="AF17" s="476"/>
      <c r="AG17" s="129"/>
    </row>
    <row r="18" spans="1:36"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6" ht="18"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6"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6"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6"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6"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6" ht="21" customHeight="1" x14ac:dyDescent="0.2">
      <c r="A24" s="125"/>
      <c r="B24" s="126"/>
      <c r="C24" s="126"/>
      <c r="D24" s="126"/>
      <c r="E24" s="126"/>
      <c r="F24" s="569"/>
      <c r="G24" s="569"/>
      <c r="H24" s="569"/>
      <c r="I24" s="569"/>
      <c r="J24" s="569"/>
      <c r="K24" s="569"/>
      <c r="L24" s="569"/>
      <c r="M24" s="569"/>
      <c r="N24" s="569"/>
      <c r="O24" s="569"/>
      <c r="P24" s="569"/>
      <c r="Q24" s="569"/>
      <c r="R24" s="569"/>
      <c r="S24" s="569"/>
      <c r="T24" s="569"/>
      <c r="U24" s="569"/>
      <c r="V24" s="569"/>
      <c r="W24" s="611" t="str">
        <f>R17</f>
        <v>%</v>
      </c>
      <c r="X24" s="611"/>
      <c r="Y24" s="611"/>
      <c r="Z24" s="611"/>
      <c r="AA24" s="611"/>
      <c r="AB24" s="528" t="s">
        <v>174</v>
      </c>
      <c r="AC24" s="528"/>
      <c r="AD24" s="528"/>
      <c r="AE24" s="528"/>
      <c r="AF24" s="528"/>
      <c r="AG24" s="129"/>
      <c r="AI24" s="156"/>
    </row>
    <row r="25" spans="1:36" ht="15" customHeight="1" x14ac:dyDescent="0.2">
      <c r="A25" s="127"/>
      <c r="B25" s="529" t="s">
        <v>175</v>
      </c>
      <c r="C25" s="529"/>
      <c r="D25" s="529"/>
      <c r="E25" s="529"/>
      <c r="F25" s="228"/>
      <c r="G25" s="530"/>
      <c r="H25" s="530"/>
      <c r="I25" s="530"/>
      <c r="J25" s="530"/>
      <c r="K25" s="530"/>
      <c r="L25" s="530"/>
      <c r="M25" s="530"/>
      <c r="N25" s="530"/>
      <c r="O25" s="530"/>
      <c r="P25" s="530"/>
      <c r="Q25" s="530"/>
      <c r="R25" s="530"/>
      <c r="S25" s="530"/>
      <c r="T25" s="530"/>
      <c r="U25" s="530"/>
      <c r="V25" s="530"/>
      <c r="W25" s="557" t="s">
        <v>216</v>
      </c>
      <c r="X25" s="557"/>
      <c r="Y25" s="557"/>
      <c r="Z25" s="557"/>
      <c r="AA25" s="557"/>
      <c r="AB25" s="532">
        <v>-1</v>
      </c>
      <c r="AC25" s="532"/>
      <c r="AD25" s="532"/>
      <c r="AE25" s="532"/>
      <c r="AF25" s="532"/>
      <c r="AG25" s="129"/>
      <c r="AH25" s="88" t="s">
        <v>202</v>
      </c>
      <c r="AI25" s="226" t="s">
        <v>203</v>
      </c>
      <c r="AJ25" s="88" t="s">
        <v>204</v>
      </c>
    </row>
    <row r="26" spans="1:36" ht="15" customHeight="1" x14ac:dyDescent="0.2">
      <c r="A26" s="231"/>
      <c r="B26" s="533" t="s">
        <v>177</v>
      </c>
      <c r="C26" s="533"/>
      <c r="D26" s="533"/>
      <c r="E26" s="533"/>
      <c r="F26" s="233"/>
      <c r="G26" s="534"/>
      <c r="H26" s="534"/>
      <c r="I26" s="534"/>
      <c r="J26" s="534"/>
      <c r="K26" s="534"/>
      <c r="L26" s="534"/>
      <c r="M26" s="534"/>
      <c r="N26" s="534"/>
      <c r="O26" s="534"/>
      <c r="P26" s="534"/>
      <c r="Q26" s="534"/>
      <c r="R26" s="534"/>
      <c r="S26" s="534"/>
      <c r="T26" s="534"/>
      <c r="U26" s="534"/>
      <c r="V26" s="534"/>
      <c r="W26" s="558">
        <v>100</v>
      </c>
      <c r="X26" s="558"/>
      <c r="Y26" s="558"/>
      <c r="Z26" s="558"/>
      <c r="AA26" s="558"/>
      <c r="AB26" s="536">
        <v>0</v>
      </c>
      <c r="AC26" s="536"/>
      <c r="AD26" s="536"/>
      <c r="AE26" s="536"/>
      <c r="AF26" s="536"/>
      <c r="AG26" s="129"/>
      <c r="AH26" s="88">
        <f>(W38-AJ26)/AI26</f>
        <v>6.666666666666667</v>
      </c>
      <c r="AI26" s="88">
        <f>(W31-W26)/(AB31-AB26)</f>
        <v>-15</v>
      </c>
      <c r="AJ26" s="230">
        <f>W26</f>
        <v>100</v>
      </c>
    </row>
    <row r="27" spans="1:36"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559">
        <v>85</v>
      </c>
      <c r="X27" s="559"/>
      <c r="Y27" s="559"/>
      <c r="Z27" s="559"/>
      <c r="AA27" s="559"/>
      <c r="AB27" s="538">
        <v>1</v>
      </c>
      <c r="AC27" s="538"/>
      <c r="AD27" s="538"/>
      <c r="AE27" s="538"/>
      <c r="AF27" s="538"/>
      <c r="AG27" s="129"/>
    </row>
    <row r="28" spans="1:36"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560">
        <v>70</v>
      </c>
      <c r="X28" s="560"/>
      <c r="Y28" s="560"/>
      <c r="Z28" s="560"/>
      <c r="AA28" s="560"/>
      <c r="AB28" s="536">
        <v>2</v>
      </c>
      <c r="AC28" s="536"/>
      <c r="AD28" s="536"/>
      <c r="AE28" s="536"/>
      <c r="AF28" s="536"/>
      <c r="AG28" s="129"/>
    </row>
    <row r="29" spans="1:36" ht="15" customHeight="1" x14ac:dyDescent="0.2">
      <c r="A29" s="127"/>
      <c r="B29" s="529" t="s">
        <v>179</v>
      </c>
      <c r="C29" s="529"/>
      <c r="D29" s="529"/>
      <c r="E29" s="529"/>
      <c r="F29" s="228"/>
      <c r="G29" s="530"/>
      <c r="H29" s="530"/>
      <c r="I29" s="530"/>
      <c r="J29" s="530"/>
      <c r="K29" s="530"/>
      <c r="L29" s="530"/>
      <c r="M29" s="530"/>
      <c r="N29" s="530"/>
      <c r="O29" s="530"/>
      <c r="P29" s="530"/>
      <c r="Q29" s="530"/>
      <c r="R29" s="530"/>
      <c r="S29" s="530"/>
      <c r="T29" s="530"/>
      <c r="U29" s="530"/>
      <c r="V29" s="530"/>
      <c r="W29" s="557">
        <v>55</v>
      </c>
      <c r="X29" s="557"/>
      <c r="Y29" s="557"/>
      <c r="Z29" s="557"/>
      <c r="AA29" s="557"/>
      <c r="AB29" s="532">
        <v>3</v>
      </c>
      <c r="AC29" s="532"/>
      <c r="AD29" s="532"/>
      <c r="AE29" s="532"/>
      <c r="AF29" s="532"/>
      <c r="AG29" s="129"/>
    </row>
    <row r="30" spans="1:36" ht="12.75" hidden="1" customHeight="1" x14ac:dyDescent="0.2">
      <c r="A30" s="127"/>
      <c r="B30" s="158"/>
      <c r="C30" s="158"/>
      <c r="D30" s="158"/>
      <c r="E30" s="227"/>
      <c r="F30" s="228"/>
      <c r="G30" s="228"/>
      <c r="H30" s="228"/>
      <c r="I30" s="228"/>
      <c r="J30" s="228"/>
      <c r="K30" s="228"/>
      <c r="L30" s="228"/>
      <c r="M30" s="228"/>
      <c r="N30" s="228"/>
      <c r="O30" s="228"/>
      <c r="P30" s="228"/>
      <c r="Q30" s="228"/>
      <c r="R30" s="228"/>
      <c r="S30" s="228"/>
      <c r="T30" s="228"/>
      <c r="U30" s="228"/>
      <c r="V30" s="229"/>
      <c r="W30" s="561">
        <v>40</v>
      </c>
      <c r="X30" s="561"/>
      <c r="Y30" s="561"/>
      <c r="Z30" s="561"/>
      <c r="AA30" s="561"/>
      <c r="AB30" s="532">
        <v>4</v>
      </c>
      <c r="AC30" s="532"/>
      <c r="AD30" s="532"/>
      <c r="AE30" s="532"/>
      <c r="AF30" s="532"/>
      <c r="AG30" s="129"/>
    </row>
    <row r="31" spans="1:36" ht="15" customHeight="1" x14ac:dyDescent="0.2">
      <c r="A31" s="231"/>
      <c r="B31" s="533" t="s">
        <v>181</v>
      </c>
      <c r="C31" s="533"/>
      <c r="D31" s="533"/>
      <c r="E31" s="533"/>
      <c r="F31" s="233"/>
      <c r="G31" s="534"/>
      <c r="H31" s="534"/>
      <c r="I31" s="534"/>
      <c r="J31" s="534"/>
      <c r="K31" s="534"/>
      <c r="L31" s="534"/>
      <c r="M31" s="534"/>
      <c r="N31" s="534"/>
      <c r="O31" s="534"/>
      <c r="P31" s="534"/>
      <c r="Q31" s="534"/>
      <c r="R31" s="534"/>
      <c r="S31" s="534"/>
      <c r="T31" s="534"/>
      <c r="U31" s="534"/>
      <c r="V31" s="534"/>
      <c r="W31" s="617">
        <v>25</v>
      </c>
      <c r="X31" s="617"/>
      <c r="Y31" s="617"/>
      <c r="Z31" s="617"/>
      <c r="AA31" s="617"/>
      <c r="AB31" s="536">
        <v>5</v>
      </c>
      <c r="AC31" s="536"/>
      <c r="AD31" s="536"/>
      <c r="AE31" s="536"/>
      <c r="AF31" s="536"/>
      <c r="AG31" s="129"/>
    </row>
    <row r="32" spans="1:36"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ht="383.25" customHeight="1" x14ac:dyDescent="0.2">
      <c r="A34" s="171"/>
      <c r="B34" s="494" t="s">
        <v>320</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ht="402" customHeight="1" x14ac:dyDescent="0.2">
      <c r="A35" s="171"/>
      <c r="B35" s="623" t="s">
        <v>321</v>
      </c>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129"/>
    </row>
    <row r="36" spans="1:39"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ht="2.25" customHeight="1" x14ac:dyDescent="0.2">
      <c r="A37" s="130"/>
      <c r="B37" s="66"/>
      <c r="C37" s="66"/>
      <c r="D37" s="66"/>
      <c r="E37" s="66"/>
      <c r="F37" s="66"/>
      <c r="G37" s="66"/>
      <c r="H37" s="66"/>
      <c r="I37" s="66"/>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9"/>
    </row>
    <row r="38" spans="1:39" ht="15.7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541"/>
      <c r="X38" s="541"/>
      <c r="Y38" s="541"/>
      <c r="Z38" s="541"/>
      <c r="AA38" s="541"/>
      <c r="AB38" s="498" t="str">
        <f>R17</f>
        <v>%</v>
      </c>
      <c r="AC38" s="498"/>
      <c r="AD38" s="498"/>
      <c r="AE38" s="498"/>
      <c r="AF38" s="498"/>
      <c r="AG38" s="129"/>
    </row>
    <row r="39" spans="1:39"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IF(W38="","",IF(W38&gt;W26,AB25,IF(W38&lt;W31,AB31,AH26)))</f>
        <v/>
      </c>
      <c r="AC40" s="575"/>
      <c r="AD40" s="575"/>
      <c r="AE40" s="575"/>
      <c r="AF40" s="575"/>
      <c r="AG40" s="129"/>
    </row>
    <row r="41" spans="1:39"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ht="15.75" x14ac:dyDescent="0.2">
      <c r="A47" s="125"/>
      <c r="B47" s="142" t="s">
        <v>188</v>
      </c>
      <c r="C47" s="151"/>
      <c r="D47" s="142"/>
      <c r="E47" s="142"/>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69" t="s">
        <v>172</v>
      </c>
      <c r="AC47" s="569"/>
      <c r="AD47" s="569"/>
      <c r="AE47" s="569"/>
      <c r="AF47" s="569"/>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33" ht="12.75" customHeight="1" x14ac:dyDescent="0.2">
      <c r="A49" s="183"/>
      <c r="B49" s="506" t="s">
        <v>322</v>
      </c>
      <c r="C49" s="506"/>
      <c r="D49" s="506"/>
      <c r="E49" s="506"/>
      <c r="F49" s="506"/>
      <c r="G49" s="506"/>
      <c r="H49" s="506"/>
      <c r="I49" s="506"/>
      <c r="J49" s="506"/>
      <c r="K49" s="506"/>
      <c r="L49" s="506"/>
      <c r="M49" s="506"/>
      <c r="N49" s="506"/>
      <c r="O49" s="506"/>
      <c r="P49" s="506"/>
      <c r="Q49" s="506"/>
      <c r="R49" s="506"/>
      <c r="S49" s="506"/>
      <c r="T49" s="506"/>
      <c r="U49" s="506"/>
      <c r="V49" s="506"/>
      <c r="W49" s="624"/>
      <c r="X49" s="624"/>
      <c r="Y49" s="624"/>
      <c r="Z49" s="624"/>
      <c r="AA49" s="624"/>
      <c r="AB49" s="625" t="s">
        <v>323</v>
      </c>
      <c r="AC49" s="625"/>
      <c r="AD49" s="625"/>
      <c r="AE49" s="625"/>
      <c r="AF49" s="625"/>
      <c r="AG49" s="129"/>
    </row>
    <row r="50" spans="1:33" s="174" customFormat="1" ht="3" customHeight="1" x14ac:dyDescent="0.2">
      <c r="A50" s="191"/>
      <c r="B50" s="186"/>
      <c r="C50" s="187"/>
      <c r="D50" s="136"/>
      <c r="E50" s="136"/>
      <c r="F50" s="136"/>
      <c r="G50" s="136"/>
      <c r="H50" s="136"/>
      <c r="I50" s="136"/>
      <c r="J50" s="136"/>
      <c r="K50" s="136"/>
      <c r="L50" s="186"/>
      <c r="M50" s="186"/>
      <c r="N50" s="186"/>
      <c r="O50" s="186"/>
      <c r="P50" s="186"/>
      <c r="Q50" s="186"/>
      <c r="R50" s="186"/>
      <c r="S50" s="186"/>
      <c r="T50" s="186"/>
      <c r="U50" s="186"/>
      <c r="V50" s="186"/>
      <c r="W50" s="134"/>
      <c r="X50" s="134"/>
      <c r="Y50" s="134"/>
      <c r="Z50" s="134"/>
      <c r="AA50" s="188"/>
      <c r="AB50" s="97"/>
      <c r="AC50" s="97"/>
      <c r="AD50" s="97"/>
      <c r="AE50" s="97"/>
      <c r="AF50" s="334"/>
      <c r="AG50" s="134"/>
    </row>
    <row r="51" spans="1:33" ht="27" customHeight="1" x14ac:dyDescent="0.2">
      <c r="A51" s="324"/>
      <c r="B51" s="506" t="s">
        <v>324</v>
      </c>
      <c r="C51" s="506"/>
      <c r="D51" s="506"/>
      <c r="E51" s="506"/>
      <c r="F51" s="506"/>
      <c r="G51" s="506"/>
      <c r="H51" s="506"/>
      <c r="I51" s="506"/>
      <c r="J51" s="506"/>
      <c r="K51" s="506"/>
      <c r="L51" s="506"/>
      <c r="M51" s="506"/>
      <c r="N51" s="506"/>
      <c r="O51" s="506"/>
      <c r="P51" s="506"/>
      <c r="Q51" s="506"/>
      <c r="R51" s="506"/>
      <c r="S51" s="506"/>
      <c r="T51" s="506"/>
      <c r="U51" s="506"/>
      <c r="V51" s="506"/>
      <c r="W51" s="624" t="s">
        <v>15</v>
      </c>
      <c r="X51" s="624"/>
      <c r="Y51" s="624"/>
      <c r="Z51" s="624"/>
      <c r="AA51" s="624"/>
      <c r="AB51" s="625" t="s">
        <v>323</v>
      </c>
      <c r="AC51" s="625"/>
      <c r="AD51" s="625"/>
      <c r="AE51" s="625"/>
      <c r="AF51" s="625"/>
      <c r="AG51" s="129"/>
    </row>
    <row r="52" spans="1:33" ht="3" customHeight="1" x14ac:dyDescent="0.2">
      <c r="A52" s="133"/>
      <c r="B52" s="186"/>
      <c r="C52" s="187"/>
      <c r="D52" s="136"/>
      <c r="E52" s="136"/>
      <c r="F52" s="136"/>
      <c r="G52" s="136"/>
      <c r="H52" s="136"/>
      <c r="I52" s="136"/>
      <c r="J52" s="136"/>
      <c r="K52" s="136"/>
      <c r="L52" s="186"/>
      <c r="M52" s="186"/>
      <c r="N52" s="186"/>
      <c r="O52" s="186"/>
      <c r="P52" s="186"/>
      <c r="Q52" s="186"/>
      <c r="R52" s="186"/>
      <c r="S52" s="186"/>
      <c r="T52" s="186"/>
      <c r="U52" s="186"/>
      <c r="V52" s="186"/>
      <c r="W52" s="335"/>
      <c r="X52" s="335"/>
      <c r="Y52" s="335"/>
      <c r="Z52" s="335"/>
      <c r="AA52" s="336"/>
      <c r="AB52" s="97"/>
      <c r="AC52" s="97"/>
      <c r="AD52" s="97"/>
      <c r="AE52" s="97"/>
      <c r="AF52" s="334"/>
      <c r="AG52" s="129"/>
    </row>
    <row r="53" spans="1:33" ht="12.75" customHeight="1" x14ac:dyDescent="0.2">
      <c r="A53" s="183"/>
      <c r="B53" s="506" t="s">
        <v>325</v>
      </c>
      <c r="C53" s="506"/>
      <c r="D53" s="506"/>
      <c r="E53" s="506"/>
      <c r="F53" s="506"/>
      <c r="G53" s="506"/>
      <c r="H53" s="506"/>
      <c r="I53" s="506"/>
      <c r="J53" s="506"/>
      <c r="K53" s="506"/>
      <c r="L53" s="506"/>
      <c r="M53" s="506"/>
      <c r="N53" s="506"/>
      <c r="O53" s="506"/>
      <c r="P53" s="506"/>
      <c r="Q53" s="506"/>
      <c r="R53" s="506"/>
      <c r="S53" s="506"/>
      <c r="T53" s="506"/>
      <c r="U53" s="506"/>
      <c r="V53" s="506"/>
      <c r="W53" s="624" t="s">
        <v>15</v>
      </c>
      <c r="X53" s="624"/>
      <c r="Y53" s="624"/>
      <c r="Z53" s="624"/>
      <c r="AA53" s="624"/>
      <c r="AB53" s="625" t="s">
        <v>323</v>
      </c>
      <c r="AC53" s="625"/>
      <c r="AD53" s="625"/>
      <c r="AE53" s="625"/>
      <c r="AF53" s="625"/>
      <c r="AG53" s="129"/>
    </row>
    <row r="54" spans="1:33" ht="3"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335"/>
      <c r="X54" s="335"/>
      <c r="Y54" s="335"/>
      <c r="Z54" s="335"/>
      <c r="AA54" s="336"/>
      <c r="AB54" s="97"/>
      <c r="AC54" s="97"/>
      <c r="AD54" s="97"/>
      <c r="AE54" s="97"/>
      <c r="AF54" s="334"/>
      <c r="AG54" s="129"/>
    </row>
    <row r="55" spans="1:33" ht="12.75" customHeight="1" x14ac:dyDescent="0.2">
      <c r="A55" s="183"/>
      <c r="B55" s="506" t="s">
        <v>326</v>
      </c>
      <c r="C55" s="506"/>
      <c r="D55" s="506"/>
      <c r="E55" s="506"/>
      <c r="F55" s="506"/>
      <c r="G55" s="506"/>
      <c r="H55" s="506"/>
      <c r="I55" s="506"/>
      <c r="J55" s="506"/>
      <c r="K55" s="506"/>
      <c r="L55" s="506"/>
      <c r="M55" s="506"/>
      <c r="N55" s="506"/>
      <c r="O55" s="506"/>
      <c r="P55" s="506"/>
      <c r="Q55" s="506"/>
      <c r="R55" s="506"/>
      <c r="S55" s="506"/>
      <c r="T55" s="506"/>
      <c r="U55" s="506"/>
      <c r="V55" s="506"/>
      <c r="W55" s="624" t="s">
        <v>15</v>
      </c>
      <c r="X55" s="624"/>
      <c r="Y55" s="624"/>
      <c r="Z55" s="624"/>
      <c r="AA55" s="624"/>
      <c r="AB55" s="625" t="s">
        <v>323</v>
      </c>
      <c r="AC55" s="625"/>
      <c r="AD55" s="625"/>
      <c r="AE55" s="625"/>
      <c r="AF55" s="625"/>
      <c r="AG55" s="129"/>
    </row>
    <row r="56" spans="1:33" ht="3" customHeight="1" x14ac:dyDescent="0.2">
      <c r="A56" s="133"/>
      <c r="B56" s="186"/>
      <c r="C56" s="187"/>
      <c r="D56" s="136"/>
      <c r="E56" s="136"/>
      <c r="F56" s="136"/>
      <c r="G56" s="136"/>
      <c r="H56" s="136"/>
      <c r="I56" s="136"/>
      <c r="J56" s="136"/>
      <c r="K56" s="136"/>
      <c r="L56" s="186"/>
      <c r="M56" s="186"/>
      <c r="N56" s="186"/>
      <c r="O56" s="186"/>
      <c r="P56" s="186"/>
      <c r="Q56" s="186"/>
      <c r="R56" s="186"/>
      <c r="S56" s="186"/>
      <c r="T56" s="186"/>
      <c r="U56" s="186"/>
      <c r="V56" s="186"/>
      <c r="W56" s="335"/>
      <c r="X56" s="335"/>
      <c r="Y56" s="335"/>
      <c r="Z56" s="335"/>
      <c r="AA56" s="336"/>
      <c r="AB56" s="97"/>
      <c r="AC56" s="97"/>
      <c r="AD56" s="97"/>
      <c r="AE56" s="97"/>
      <c r="AF56" s="334"/>
      <c r="AG56" s="129"/>
    </row>
    <row r="57" spans="1:33" ht="12.75" customHeight="1" x14ac:dyDescent="0.2">
      <c r="A57" s="183"/>
      <c r="B57" s="506" t="s">
        <v>327</v>
      </c>
      <c r="C57" s="506"/>
      <c r="D57" s="506"/>
      <c r="E57" s="506"/>
      <c r="F57" s="506"/>
      <c r="G57" s="506"/>
      <c r="H57" s="506"/>
      <c r="I57" s="506"/>
      <c r="J57" s="506"/>
      <c r="K57" s="506"/>
      <c r="L57" s="506"/>
      <c r="M57" s="506"/>
      <c r="N57" s="506"/>
      <c r="O57" s="506"/>
      <c r="P57" s="506"/>
      <c r="Q57" s="506"/>
      <c r="R57" s="506"/>
      <c r="S57" s="506"/>
      <c r="T57" s="506"/>
      <c r="U57" s="506"/>
      <c r="V57" s="506"/>
      <c r="W57" s="624" t="s">
        <v>15</v>
      </c>
      <c r="X57" s="624"/>
      <c r="Y57" s="624"/>
      <c r="Z57" s="624"/>
      <c r="AA57" s="624"/>
      <c r="AB57" s="625" t="s">
        <v>323</v>
      </c>
      <c r="AC57" s="625"/>
      <c r="AD57" s="625"/>
      <c r="AE57" s="625"/>
      <c r="AF57" s="625"/>
      <c r="AG57" s="129"/>
    </row>
    <row r="58" spans="1:33" ht="3" customHeight="1" x14ac:dyDescent="0.2">
      <c r="A58" s="133"/>
      <c r="B58" s="186"/>
      <c r="C58" s="187"/>
      <c r="D58" s="136"/>
      <c r="E58" s="136"/>
      <c r="F58" s="136"/>
      <c r="G58" s="136"/>
      <c r="H58" s="136"/>
      <c r="I58" s="136"/>
      <c r="J58" s="136"/>
      <c r="K58" s="136"/>
      <c r="L58" s="186"/>
      <c r="M58" s="186"/>
      <c r="N58" s="186"/>
      <c r="O58" s="186"/>
      <c r="P58" s="186"/>
      <c r="Q58" s="186"/>
      <c r="R58" s="186"/>
      <c r="S58" s="186"/>
      <c r="T58" s="186"/>
      <c r="U58" s="186"/>
      <c r="V58" s="186"/>
      <c r="W58" s="335"/>
      <c r="X58" s="335"/>
      <c r="Y58" s="335"/>
      <c r="Z58" s="335"/>
      <c r="AA58" s="336"/>
      <c r="AB58" s="97"/>
      <c r="AC58" s="97"/>
      <c r="AD58" s="97"/>
      <c r="AE58" s="97"/>
      <c r="AF58" s="334"/>
      <c r="AG58" s="129"/>
    </row>
    <row r="59" spans="1:33" ht="12.75" customHeight="1" x14ac:dyDescent="0.2">
      <c r="A59" s="183"/>
      <c r="B59" s="506" t="s">
        <v>328</v>
      </c>
      <c r="C59" s="506"/>
      <c r="D59" s="506"/>
      <c r="E59" s="506"/>
      <c r="F59" s="506"/>
      <c r="G59" s="506"/>
      <c r="H59" s="506"/>
      <c r="I59" s="506"/>
      <c r="J59" s="506"/>
      <c r="K59" s="506"/>
      <c r="L59" s="506"/>
      <c r="M59" s="506"/>
      <c r="N59" s="506"/>
      <c r="O59" s="506"/>
      <c r="P59" s="506"/>
      <c r="Q59" s="506"/>
      <c r="R59" s="506"/>
      <c r="S59" s="506"/>
      <c r="T59" s="506"/>
      <c r="U59" s="506"/>
      <c r="V59" s="506"/>
      <c r="W59" s="624" t="s">
        <v>15</v>
      </c>
      <c r="X59" s="624"/>
      <c r="Y59" s="624"/>
      <c r="Z59" s="624"/>
      <c r="AA59" s="624"/>
      <c r="AB59" s="625" t="s">
        <v>323</v>
      </c>
      <c r="AC59" s="625"/>
      <c r="AD59" s="625"/>
      <c r="AE59" s="625"/>
      <c r="AF59" s="625"/>
      <c r="AG59" s="129"/>
    </row>
    <row r="60" spans="1:33" ht="3" customHeight="1" x14ac:dyDescent="0.2">
      <c r="A60" s="133"/>
      <c r="B60" s="134"/>
      <c r="C60" s="135"/>
      <c r="D60" s="136"/>
      <c r="E60" s="136"/>
      <c r="F60" s="136"/>
      <c r="G60" s="136"/>
      <c r="H60" s="137"/>
      <c r="I60" s="137"/>
      <c r="J60" s="137"/>
      <c r="K60" s="137"/>
      <c r="L60" s="134"/>
      <c r="M60" s="134"/>
      <c r="N60" s="134"/>
      <c r="O60" s="134"/>
      <c r="P60" s="134"/>
      <c r="Q60" s="134"/>
      <c r="R60" s="134"/>
      <c r="S60" s="134"/>
      <c r="T60" s="134"/>
      <c r="U60" s="134"/>
      <c r="V60" s="134"/>
      <c r="W60" s="335"/>
      <c r="X60" s="335"/>
      <c r="Y60" s="335"/>
      <c r="Z60" s="335"/>
      <c r="AA60" s="336"/>
      <c r="AB60" s="96"/>
      <c r="AC60" s="96"/>
      <c r="AD60" s="96"/>
      <c r="AE60" s="96"/>
      <c r="AF60" s="98"/>
      <c r="AG60" s="129"/>
    </row>
    <row r="61" spans="1:33" ht="12.75" customHeight="1" x14ac:dyDescent="0.2">
      <c r="A61" s="183"/>
      <c r="B61" s="506" t="s">
        <v>329</v>
      </c>
      <c r="C61" s="506"/>
      <c r="D61" s="506"/>
      <c r="E61" s="506"/>
      <c r="F61" s="506"/>
      <c r="G61" s="506"/>
      <c r="H61" s="506"/>
      <c r="I61" s="506"/>
      <c r="J61" s="506"/>
      <c r="K61" s="506"/>
      <c r="L61" s="506"/>
      <c r="M61" s="506"/>
      <c r="N61" s="506"/>
      <c r="O61" s="506"/>
      <c r="P61" s="506"/>
      <c r="Q61" s="506"/>
      <c r="R61" s="506"/>
      <c r="S61" s="506"/>
      <c r="T61" s="506"/>
      <c r="U61" s="506"/>
      <c r="V61" s="506"/>
      <c r="W61" s="624" t="s">
        <v>15</v>
      </c>
      <c r="X61" s="624"/>
      <c r="Y61" s="624"/>
      <c r="Z61" s="624"/>
      <c r="AA61" s="624"/>
      <c r="AB61" s="625" t="s">
        <v>323</v>
      </c>
      <c r="AC61" s="625"/>
      <c r="AD61" s="625"/>
      <c r="AE61" s="625"/>
      <c r="AF61" s="625"/>
      <c r="AG61" s="129"/>
    </row>
    <row r="62" spans="1:33" ht="3"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335"/>
      <c r="X62" s="335"/>
      <c r="Y62" s="335"/>
      <c r="Z62" s="335"/>
      <c r="AA62" s="336"/>
      <c r="AB62" s="96"/>
      <c r="AC62" s="96"/>
      <c r="AD62" s="96"/>
      <c r="AE62" s="96"/>
      <c r="AF62" s="98"/>
      <c r="AG62" s="129"/>
    </row>
    <row r="63" spans="1:33" ht="12.75" customHeight="1" x14ac:dyDescent="0.2">
      <c r="A63" s="183"/>
      <c r="B63" s="506" t="s">
        <v>330</v>
      </c>
      <c r="C63" s="506"/>
      <c r="D63" s="506"/>
      <c r="E63" s="506"/>
      <c r="F63" s="506"/>
      <c r="G63" s="506"/>
      <c r="H63" s="506"/>
      <c r="I63" s="506"/>
      <c r="J63" s="506"/>
      <c r="K63" s="506"/>
      <c r="L63" s="506"/>
      <c r="M63" s="506"/>
      <c r="N63" s="506"/>
      <c r="O63" s="506"/>
      <c r="P63" s="506"/>
      <c r="Q63" s="506"/>
      <c r="R63" s="506"/>
      <c r="S63" s="506"/>
      <c r="T63" s="506"/>
      <c r="U63" s="506"/>
      <c r="V63" s="506"/>
      <c r="W63" s="624" t="s">
        <v>15</v>
      </c>
      <c r="X63" s="624"/>
      <c r="Y63" s="624"/>
      <c r="Z63" s="624"/>
      <c r="AA63" s="624"/>
      <c r="AB63" s="625" t="s">
        <v>323</v>
      </c>
      <c r="AC63" s="625"/>
      <c r="AD63" s="625"/>
      <c r="AE63" s="625"/>
      <c r="AF63" s="625"/>
      <c r="AG63" s="129"/>
    </row>
    <row r="64" spans="1:33" ht="3" customHeight="1" x14ac:dyDescent="0.2">
      <c r="A64" s="133"/>
      <c r="B64" s="134"/>
      <c r="C64" s="135"/>
      <c r="D64" s="136"/>
      <c r="E64" s="136"/>
      <c r="F64" s="136"/>
      <c r="G64" s="136"/>
      <c r="H64" s="137"/>
      <c r="I64" s="137"/>
      <c r="J64" s="137"/>
      <c r="K64" s="137"/>
      <c r="L64" s="134"/>
      <c r="M64" s="134"/>
      <c r="N64" s="134"/>
      <c r="O64" s="134"/>
      <c r="P64" s="134"/>
      <c r="Q64" s="134"/>
      <c r="R64" s="134"/>
      <c r="S64" s="134"/>
      <c r="T64" s="134"/>
      <c r="U64" s="134"/>
      <c r="V64" s="134"/>
      <c r="W64" s="335"/>
      <c r="X64" s="335"/>
      <c r="Y64" s="335"/>
      <c r="Z64" s="335"/>
      <c r="AA64" s="336"/>
      <c r="AB64" s="96"/>
      <c r="AC64" s="96"/>
      <c r="AD64" s="96"/>
      <c r="AE64" s="96"/>
      <c r="AF64" s="98"/>
      <c r="AG64" s="129"/>
    </row>
    <row r="65" spans="1:33" ht="12.75" customHeight="1" x14ac:dyDescent="0.2">
      <c r="A65" s="183"/>
      <c r="B65" s="506" t="s">
        <v>331</v>
      </c>
      <c r="C65" s="506"/>
      <c r="D65" s="506"/>
      <c r="E65" s="506"/>
      <c r="F65" s="506"/>
      <c r="G65" s="506"/>
      <c r="H65" s="506"/>
      <c r="I65" s="506"/>
      <c r="J65" s="506"/>
      <c r="K65" s="506"/>
      <c r="L65" s="506"/>
      <c r="M65" s="506"/>
      <c r="N65" s="506"/>
      <c r="O65" s="506"/>
      <c r="P65" s="506"/>
      <c r="Q65" s="506"/>
      <c r="R65" s="506"/>
      <c r="S65" s="506"/>
      <c r="T65" s="506"/>
      <c r="U65" s="506"/>
      <c r="V65" s="506"/>
      <c r="W65" s="624" t="s">
        <v>15</v>
      </c>
      <c r="X65" s="624"/>
      <c r="Y65" s="624"/>
      <c r="Z65" s="624"/>
      <c r="AA65" s="624"/>
      <c r="AB65" s="625" t="s">
        <v>323</v>
      </c>
      <c r="AC65" s="625"/>
      <c r="AD65" s="625"/>
      <c r="AE65" s="625"/>
      <c r="AF65" s="625"/>
      <c r="AG65" s="129"/>
    </row>
    <row r="66" spans="1:33" ht="3"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335"/>
      <c r="X66" s="335"/>
      <c r="Y66" s="335"/>
      <c r="Z66" s="335"/>
      <c r="AA66" s="336"/>
      <c r="AB66" s="96"/>
      <c r="AC66" s="96"/>
      <c r="AD66" s="96"/>
      <c r="AE66" s="96"/>
      <c r="AF66" s="98"/>
      <c r="AG66" s="129"/>
    </row>
    <row r="67" spans="1:33" ht="14.25" customHeight="1" x14ac:dyDescent="0.2">
      <c r="A67" s="183"/>
      <c r="B67" s="506" t="s">
        <v>332</v>
      </c>
      <c r="C67" s="506"/>
      <c r="D67" s="506"/>
      <c r="E67" s="506"/>
      <c r="F67" s="506"/>
      <c r="G67" s="506"/>
      <c r="H67" s="506"/>
      <c r="I67" s="506"/>
      <c r="J67" s="506"/>
      <c r="K67" s="506"/>
      <c r="L67" s="506"/>
      <c r="M67" s="506"/>
      <c r="N67" s="506"/>
      <c r="O67" s="506"/>
      <c r="P67" s="506"/>
      <c r="Q67" s="506"/>
      <c r="R67" s="506"/>
      <c r="S67" s="506"/>
      <c r="T67" s="506"/>
      <c r="U67" s="506"/>
      <c r="V67" s="506"/>
      <c r="W67" s="624" t="s">
        <v>15</v>
      </c>
      <c r="X67" s="624"/>
      <c r="Y67" s="624"/>
      <c r="Z67" s="624"/>
      <c r="AA67" s="624"/>
      <c r="AB67" s="625" t="s">
        <v>323</v>
      </c>
      <c r="AC67" s="625"/>
      <c r="AD67" s="625"/>
      <c r="AE67" s="625"/>
      <c r="AF67" s="625"/>
      <c r="AG67" s="129"/>
    </row>
    <row r="68" spans="1:33" ht="3" customHeight="1" x14ac:dyDescent="0.2">
      <c r="A68" s="133"/>
      <c r="B68" s="134"/>
      <c r="C68" s="135"/>
      <c r="D68" s="136"/>
      <c r="E68" s="136"/>
      <c r="F68" s="136"/>
      <c r="G68" s="136"/>
      <c r="H68" s="137"/>
      <c r="I68" s="137"/>
      <c r="J68" s="137"/>
      <c r="K68" s="137"/>
      <c r="L68" s="134"/>
      <c r="M68" s="134"/>
      <c r="N68" s="134"/>
      <c r="O68" s="134"/>
      <c r="P68" s="134"/>
      <c r="Q68" s="134"/>
      <c r="R68" s="134"/>
      <c r="S68" s="134"/>
      <c r="T68" s="134"/>
      <c r="U68" s="134"/>
      <c r="V68" s="134"/>
      <c r="W68" s="335"/>
      <c r="X68" s="335"/>
      <c r="Y68" s="335"/>
      <c r="Z68" s="335"/>
      <c r="AA68" s="336"/>
      <c r="AB68" s="96"/>
      <c r="AC68" s="96"/>
      <c r="AD68" s="96"/>
      <c r="AE68" s="96"/>
      <c r="AF68" s="98"/>
      <c r="AG68" s="129"/>
    </row>
    <row r="69" spans="1:33" ht="27" customHeight="1" x14ac:dyDescent="0.2">
      <c r="A69" s="183"/>
      <c r="B69" s="506" t="s">
        <v>333</v>
      </c>
      <c r="C69" s="506"/>
      <c r="D69" s="506"/>
      <c r="E69" s="506"/>
      <c r="F69" s="506"/>
      <c r="G69" s="506"/>
      <c r="H69" s="506"/>
      <c r="I69" s="506"/>
      <c r="J69" s="506"/>
      <c r="K69" s="506"/>
      <c r="L69" s="506"/>
      <c r="M69" s="506"/>
      <c r="N69" s="506"/>
      <c r="O69" s="506"/>
      <c r="P69" s="506"/>
      <c r="Q69" s="506"/>
      <c r="R69" s="506"/>
      <c r="S69" s="506"/>
      <c r="T69" s="506"/>
      <c r="U69" s="506"/>
      <c r="V69" s="506"/>
      <c r="W69" s="594" t="s">
        <v>15</v>
      </c>
      <c r="X69" s="594"/>
      <c r="Y69" s="594"/>
      <c r="Z69" s="594"/>
      <c r="AA69" s="594"/>
      <c r="AB69" s="626" t="s">
        <v>44</v>
      </c>
      <c r="AC69" s="626"/>
      <c r="AD69" s="626"/>
      <c r="AE69" s="626"/>
      <c r="AF69" s="626"/>
      <c r="AG69" s="129"/>
    </row>
    <row r="70" spans="1:33"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33"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07"/>
      <c r="X71" s="507"/>
      <c r="Y71" s="507"/>
      <c r="Z71" s="507"/>
      <c r="AA71" s="507"/>
      <c r="AB71" s="508"/>
      <c r="AC71" s="508"/>
      <c r="AD71" s="508"/>
      <c r="AE71" s="508"/>
      <c r="AF71" s="508"/>
      <c r="AG71" s="129"/>
    </row>
    <row r="72" spans="1:33"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33"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07"/>
      <c r="X73" s="507"/>
      <c r="Y73" s="507"/>
      <c r="Z73" s="507"/>
      <c r="AA73" s="507"/>
      <c r="AB73" s="508"/>
      <c r="AC73" s="508"/>
      <c r="AD73" s="508"/>
      <c r="AE73" s="508"/>
      <c r="AF73" s="508"/>
      <c r="AG73" s="129"/>
    </row>
    <row r="74" spans="1:33"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191"/>
      <c r="X74" s="202"/>
      <c r="Y74" s="199"/>
      <c r="Z74" s="199"/>
      <c r="AA74" s="199"/>
      <c r="AB74" s="199"/>
      <c r="AC74" s="199"/>
      <c r="AD74" s="199"/>
      <c r="AE74" s="199"/>
      <c r="AF74" s="199"/>
      <c r="AG74" s="129"/>
    </row>
    <row r="75" spans="1:33"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07"/>
      <c r="X75" s="507"/>
      <c r="Y75" s="507"/>
      <c r="Z75" s="507"/>
      <c r="AA75" s="507"/>
      <c r="AB75" s="508"/>
      <c r="AC75" s="508"/>
      <c r="AD75" s="508"/>
      <c r="AE75" s="508"/>
      <c r="AF75" s="508"/>
      <c r="AG75" s="129"/>
    </row>
    <row r="76" spans="1:33"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33"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07"/>
      <c r="X77" s="507"/>
      <c r="Y77" s="507"/>
      <c r="Z77" s="507"/>
      <c r="AA77" s="507"/>
      <c r="AB77" s="508"/>
      <c r="AC77" s="508"/>
      <c r="AD77" s="508"/>
      <c r="AE77" s="508"/>
      <c r="AF77" s="508"/>
      <c r="AG77" s="129"/>
    </row>
    <row r="78" spans="1:33"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33"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07"/>
      <c r="X79" s="507"/>
      <c r="Y79" s="507"/>
      <c r="Z79" s="507"/>
      <c r="AA79" s="507"/>
      <c r="AB79" s="508"/>
      <c r="AC79" s="508"/>
      <c r="AD79" s="508"/>
      <c r="AE79" s="508"/>
      <c r="AF79" s="508"/>
      <c r="AG79" s="129"/>
    </row>
    <row r="80" spans="1:33"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38"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07"/>
      <c r="X81" s="507"/>
      <c r="Y81" s="507"/>
      <c r="Z81" s="507"/>
      <c r="AA81" s="507"/>
      <c r="AB81" s="508"/>
      <c r="AC81" s="508"/>
      <c r="AD81" s="508"/>
      <c r="AE81" s="508"/>
      <c r="AF81" s="508"/>
      <c r="AG81" s="129"/>
    </row>
    <row r="82" spans="1:38"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38"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07"/>
      <c r="X83" s="507"/>
      <c r="Y83" s="507"/>
      <c r="Z83" s="507"/>
      <c r="AA83" s="507"/>
      <c r="AB83" s="508"/>
      <c r="AC83" s="508"/>
      <c r="AD83" s="508"/>
      <c r="AE83" s="508"/>
      <c r="AF83" s="508"/>
      <c r="AG83" s="129"/>
    </row>
    <row r="84" spans="1:38"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38"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07"/>
      <c r="X85" s="507"/>
      <c r="Y85" s="507"/>
      <c r="Z85" s="507"/>
      <c r="AA85" s="507"/>
      <c r="AB85" s="508"/>
      <c r="AC85" s="508"/>
      <c r="AD85" s="508"/>
      <c r="AE85" s="508"/>
      <c r="AF85" s="508"/>
      <c r="AG85" s="129"/>
    </row>
    <row r="86" spans="1:38"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38"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07"/>
      <c r="X87" s="507"/>
      <c r="Y87" s="507"/>
      <c r="Z87" s="507"/>
      <c r="AA87" s="507"/>
      <c r="AB87" s="508"/>
      <c r="AC87" s="508"/>
      <c r="AD87" s="508"/>
      <c r="AE87" s="508"/>
      <c r="AF87" s="508"/>
      <c r="AG87" s="129"/>
    </row>
    <row r="88" spans="1:38" ht="3" customHeight="1" x14ac:dyDescent="0.2">
      <c r="A88" s="133"/>
      <c r="B88" s="134"/>
      <c r="C88" s="135"/>
      <c r="D88" s="136"/>
      <c r="E88" s="136"/>
      <c r="F88" s="136"/>
      <c r="G88" s="136"/>
      <c r="H88" s="137"/>
      <c r="I88" s="137"/>
      <c r="J88" s="137"/>
      <c r="K88" s="137"/>
      <c r="L88" s="134"/>
      <c r="M88" s="134"/>
      <c r="N88" s="134"/>
      <c r="O88" s="134"/>
      <c r="P88" s="134"/>
      <c r="Q88" s="134"/>
      <c r="R88" s="134"/>
      <c r="S88" s="134"/>
      <c r="T88" s="134"/>
      <c r="U88" s="134"/>
      <c r="V88" s="134"/>
      <c r="W88" s="134"/>
      <c r="X88" s="134"/>
      <c r="Y88" s="134"/>
      <c r="Z88" s="134"/>
      <c r="AA88" s="188"/>
      <c r="AB88" s="134"/>
      <c r="AC88" s="134"/>
      <c r="AD88" s="134"/>
      <c r="AE88" s="134"/>
      <c r="AF88" s="134"/>
      <c r="AG88" s="129"/>
    </row>
    <row r="89" spans="1:38"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38"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38" ht="12.95" customHeight="1" x14ac:dyDescent="0.2">
      <c r="A91" s="183"/>
      <c r="B91" s="544" t="s">
        <v>334</v>
      </c>
      <c r="C91" s="544"/>
      <c r="D91" s="544"/>
      <c r="E91" s="544"/>
      <c r="F91" s="544"/>
      <c r="G91" s="544"/>
      <c r="H91" s="544"/>
      <c r="I91" s="544"/>
      <c r="J91" s="544"/>
      <c r="K91" s="544"/>
      <c r="L91" s="544"/>
      <c r="M91" s="544"/>
      <c r="N91" s="544"/>
      <c r="O91" s="544"/>
      <c r="P91" s="544"/>
      <c r="Q91" s="544"/>
      <c r="R91" s="544"/>
      <c r="S91" s="544"/>
      <c r="T91" s="544"/>
      <c r="U91" s="544"/>
      <c r="V91" s="544"/>
      <c r="W91" s="513"/>
      <c r="X91" s="513"/>
      <c r="Y91" s="513"/>
      <c r="Z91" s="513"/>
      <c r="AA91" s="513"/>
      <c r="AB91" s="513"/>
      <c r="AC91" s="513"/>
      <c r="AD91" s="513"/>
      <c r="AE91" s="513"/>
      <c r="AF91" s="513"/>
      <c r="AG91" s="129"/>
    </row>
    <row r="92" spans="1:38" ht="3" customHeight="1" x14ac:dyDescent="0.2">
      <c r="A92" s="133"/>
      <c r="B92" s="134"/>
      <c r="C92" s="135"/>
      <c r="D92" s="136"/>
      <c r="E92" s="136"/>
      <c r="F92" s="136"/>
      <c r="G92" s="136"/>
      <c r="H92" s="137"/>
      <c r="I92" s="137"/>
      <c r="J92" s="137"/>
      <c r="K92" s="137"/>
      <c r="L92" s="134"/>
      <c r="M92" s="134"/>
      <c r="N92" s="134"/>
      <c r="O92" s="134"/>
      <c r="P92" s="134"/>
      <c r="Q92" s="134"/>
      <c r="R92" s="134"/>
      <c r="S92" s="134"/>
      <c r="T92" s="134"/>
      <c r="U92" s="134"/>
      <c r="V92" s="134"/>
      <c r="W92" s="134"/>
      <c r="X92" s="134"/>
      <c r="Y92" s="134"/>
      <c r="Z92" s="134"/>
      <c r="AA92" s="134"/>
      <c r="AB92" s="134"/>
      <c r="AC92" s="134"/>
      <c r="AD92" s="134"/>
      <c r="AE92" s="134"/>
      <c r="AF92" s="134"/>
      <c r="AG92" s="129"/>
    </row>
    <row r="93" spans="1:38" ht="26.25" customHeight="1" x14ac:dyDescent="0.2">
      <c r="A93" s="183"/>
      <c r="B93" s="506" t="s">
        <v>335</v>
      </c>
      <c r="C93" s="506"/>
      <c r="D93" s="506"/>
      <c r="E93" s="506"/>
      <c r="F93" s="506"/>
      <c r="G93" s="506"/>
      <c r="H93" s="506"/>
      <c r="I93" s="506"/>
      <c r="J93" s="506"/>
      <c r="K93" s="506"/>
      <c r="L93" s="506"/>
      <c r="M93" s="506"/>
      <c r="N93" s="506"/>
      <c r="O93" s="506"/>
      <c r="P93" s="506"/>
      <c r="Q93" s="506"/>
      <c r="R93" s="506"/>
      <c r="S93" s="506"/>
      <c r="T93" s="506"/>
      <c r="U93" s="506"/>
      <c r="V93" s="506"/>
      <c r="W93" s="513"/>
      <c r="X93" s="513"/>
      <c r="Y93" s="513"/>
      <c r="Z93" s="513"/>
      <c r="AA93" s="513"/>
      <c r="AB93" s="513"/>
      <c r="AC93" s="513"/>
      <c r="AD93" s="513"/>
      <c r="AE93" s="513"/>
      <c r="AF93" s="513"/>
      <c r="AG93" s="129"/>
      <c r="AL93" s="173"/>
    </row>
    <row r="94" spans="1:38" ht="3" customHeight="1" x14ac:dyDescent="0.2">
      <c r="A94" s="133"/>
      <c r="B94" s="242"/>
      <c r="C94" s="243"/>
      <c r="D94" s="244"/>
      <c r="E94" s="244"/>
      <c r="F94" s="244"/>
      <c r="G94" s="244"/>
      <c r="H94" s="244"/>
      <c r="I94" s="244"/>
      <c r="J94" s="244"/>
      <c r="K94" s="244"/>
      <c r="L94" s="242"/>
      <c r="M94" s="242"/>
      <c r="N94" s="242"/>
      <c r="O94" s="242"/>
      <c r="P94" s="242"/>
      <c r="Q94" s="242"/>
      <c r="R94" s="242"/>
      <c r="S94" s="242"/>
      <c r="T94" s="242"/>
      <c r="U94" s="242"/>
      <c r="V94" s="242"/>
      <c r="W94" s="134"/>
      <c r="X94" s="134"/>
      <c r="Y94" s="134"/>
      <c r="Z94" s="134"/>
      <c r="AA94" s="134"/>
      <c r="AB94" s="134"/>
      <c r="AC94" s="134"/>
      <c r="AD94" s="134"/>
      <c r="AE94" s="134"/>
      <c r="AF94" s="134"/>
      <c r="AG94" s="129"/>
    </row>
    <row r="95" spans="1:38" ht="25.5" customHeight="1" x14ac:dyDescent="0.2">
      <c r="A95" s="183"/>
      <c r="B95" s="544" t="s">
        <v>336</v>
      </c>
      <c r="C95" s="544"/>
      <c r="D95" s="544"/>
      <c r="E95" s="544"/>
      <c r="F95" s="544"/>
      <c r="G95" s="544"/>
      <c r="H95" s="544"/>
      <c r="I95" s="544"/>
      <c r="J95" s="544"/>
      <c r="K95" s="544"/>
      <c r="L95" s="544"/>
      <c r="M95" s="544"/>
      <c r="N95" s="544"/>
      <c r="O95" s="544"/>
      <c r="P95" s="544"/>
      <c r="Q95" s="544"/>
      <c r="R95" s="544"/>
      <c r="S95" s="544"/>
      <c r="T95" s="544"/>
      <c r="U95" s="544"/>
      <c r="V95" s="544"/>
      <c r="W95" s="513"/>
      <c r="X95" s="513"/>
      <c r="Y95" s="513"/>
      <c r="Z95" s="513"/>
      <c r="AA95" s="513"/>
      <c r="AB95" s="513"/>
      <c r="AC95" s="513"/>
      <c r="AD95" s="513"/>
      <c r="AE95" s="513"/>
      <c r="AF95" s="513"/>
      <c r="AG95" s="129"/>
    </row>
    <row r="96" spans="1:38" ht="3" hidden="1" customHeight="1" x14ac:dyDescent="0.2">
      <c r="A96" s="133"/>
      <c r="B96" s="134"/>
      <c r="C96" s="135"/>
      <c r="D96" s="136"/>
      <c r="E96" s="136"/>
      <c r="F96" s="136"/>
      <c r="G96" s="136"/>
      <c r="H96" s="137"/>
      <c r="I96" s="137"/>
      <c r="J96" s="137"/>
      <c r="K96" s="137"/>
      <c r="L96" s="134"/>
      <c r="M96" s="134"/>
      <c r="N96" s="134"/>
      <c r="O96" s="134"/>
      <c r="P96" s="134"/>
      <c r="Q96" s="134"/>
      <c r="R96" s="134"/>
      <c r="S96" s="134"/>
      <c r="T96" s="134"/>
      <c r="U96" s="134"/>
      <c r="V96" s="134"/>
      <c r="W96" s="134"/>
      <c r="X96" s="134"/>
      <c r="Y96" s="134"/>
      <c r="Z96" s="134"/>
      <c r="AA96" s="134"/>
      <c r="AB96" s="134"/>
      <c r="AC96" s="134"/>
      <c r="AD96" s="134"/>
      <c r="AE96" s="134"/>
      <c r="AF96" s="134"/>
      <c r="AG96" s="129"/>
    </row>
    <row r="97" spans="1:41" ht="27" hidden="1" customHeight="1" x14ac:dyDescent="0.2">
      <c r="A97" s="183"/>
      <c r="B97" s="622"/>
      <c r="C97" s="622"/>
      <c r="D97" s="622"/>
      <c r="E97" s="622"/>
      <c r="F97" s="622"/>
      <c r="G97" s="622"/>
      <c r="H97" s="622"/>
      <c r="I97" s="622"/>
      <c r="J97" s="622"/>
      <c r="K97" s="622"/>
      <c r="L97" s="622"/>
      <c r="M97" s="622"/>
      <c r="N97" s="622"/>
      <c r="O97" s="622"/>
      <c r="P97" s="622"/>
      <c r="Q97" s="622"/>
      <c r="R97" s="622"/>
      <c r="S97" s="622"/>
      <c r="T97" s="622"/>
      <c r="U97" s="622"/>
      <c r="V97" s="622"/>
      <c r="W97" s="627"/>
      <c r="X97" s="627"/>
      <c r="Y97" s="627"/>
      <c r="Z97" s="627"/>
      <c r="AA97" s="627"/>
      <c r="AB97" s="627"/>
      <c r="AC97" s="627"/>
      <c r="AD97" s="627"/>
      <c r="AE97" s="627"/>
      <c r="AF97" s="627"/>
      <c r="AG97" s="129"/>
    </row>
    <row r="98" spans="1:41" ht="3"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134"/>
      <c r="X98" s="134"/>
      <c r="Y98" s="134"/>
      <c r="Z98" s="134"/>
      <c r="AA98" s="134"/>
      <c r="AB98" s="134"/>
      <c r="AC98" s="134"/>
      <c r="AD98" s="134"/>
      <c r="AE98" s="134"/>
      <c r="AF98" s="134"/>
      <c r="AG98" s="129"/>
    </row>
    <row r="99" spans="1:41" ht="29.25" hidden="1" customHeight="1" x14ac:dyDescent="0.2">
      <c r="A99" s="183"/>
      <c r="B99" s="622"/>
      <c r="C99" s="622"/>
      <c r="D99" s="622"/>
      <c r="E99" s="622"/>
      <c r="F99" s="622"/>
      <c r="G99" s="622"/>
      <c r="H99" s="622"/>
      <c r="I99" s="622"/>
      <c r="J99" s="622"/>
      <c r="K99" s="622"/>
      <c r="L99" s="622"/>
      <c r="M99" s="622"/>
      <c r="N99" s="622"/>
      <c r="O99" s="622"/>
      <c r="P99" s="622"/>
      <c r="Q99" s="622"/>
      <c r="R99" s="622"/>
      <c r="S99" s="622"/>
      <c r="T99" s="622"/>
      <c r="U99" s="622"/>
      <c r="V99" s="622"/>
      <c r="W99" s="627"/>
      <c r="X99" s="627"/>
      <c r="Y99" s="627"/>
      <c r="Z99" s="627"/>
      <c r="AA99" s="627"/>
      <c r="AB99" s="627"/>
      <c r="AC99" s="627"/>
      <c r="AD99" s="627"/>
      <c r="AE99" s="627"/>
      <c r="AF99" s="627"/>
      <c r="AG99" s="129"/>
    </row>
    <row r="100" spans="1:41" ht="3" hidden="1" customHeight="1" x14ac:dyDescent="0.2">
      <c r="A100" s="133"/>
      <c r="B100" s="186"/>
      <c r="C100" s="187"/>
      <c r="D100" s="136"/>
      <c r="E100" s="136"/>
      <c r="F100" s="136"/>
      <c r="G100" s="136"/>
      <c r="H100" s="136"/>
      <c r="I100" s="136"/>
      <c r="J100" s="136"/>
      <c r="K100" s="136"/>
      <c r="L100" s="186"/>
      <c r="M100" s="186"/>
      <c r="N100" s="186"/>
      <c r="O100" s="186"/>
      <c r="P100" s="186"/>
      <c r="Q100" s="186"/>
      <c r="R100" s="186"/>
      <c r="S100" s="186"/>
      <c r="T100" s="186"/>
      <c r="U100" s="186"/>
      <c r="V100" s="186"/>
      <c r="W100" s="134"/>
      <c r="X100" s="134"/>
      <c r="Y100" s="134"/>
      <c r="Z100" s="134"/>
      <c r="AA100" s="134"/>
      <c r="AB100" s="134"/>
      <c r="AC100" s="134"/>
      <c r="AD100" s="134"/>
      <c r="AE100" s="134"/>
      <c r="AF100" s="134"/>
      <c r="AG100" s="129"/>
    </row>
    <row r="101" spans="1:41" ht="27" hidden="1" customHeight="1" x14ac:dyDescent="0.2">
      <c r="A101" s="183"/>
      <c r="B101" s="622"/>
      <c r="C101" s="622"/>
      <c r="D101" s="622"/>
      <c r="E101" s="622"/>
      <c r="F101" s="622"/>
      <c r="G101" s="622"/>
      <c r="H101" s="622"/>
      <c r="I101" s="622"/>
      <c r="J101" s="622"/>
      <c r="K101" s="622"/>
      <c r="L101" s="622"/>
      <c r="M101" s="622"/>
      <c r="N101" s="622"/>
      <c r="O101" s="622"/>
      <c r="P101" s="622"/>
      <c r="Q101" s="622"/>
      <c r="R101" s="622"/>
      <c r="S101" s="622"/>
      <c r="T101" s="622"/>
      <c r="U101" s="622"/>
      <c r="V101" s="622"/>
      <c r="W101" s="627"/>
      <c r="X101" s="627"/>
      <c r="Y101" s="627"/>
      <c r="Z101" s="627"/>
      <c r="AA101" s="627"/>
      <c r="AB101" s="627"/>
      <c r="AC101" s="627"/>
      <c r="AD101" s="627"/>
      <c r="AE101" s="627"/>
      <c r="AF101" s="627"/>
      <c r="AG101" s="129"/>
    </row>
    <row r="102" spans="1:41" ht="3" hidden="1" customHeight="1" x14ac:dyDescent="0.2">
      <c r="A102" s="133"/>
      <c r="B102" s="134"/>
      <c r="C102" s="135"/>
      <c r="D102" s="136"/>
      <c r="E102" s="136"/>
      <c r="F102" s="136"/>
      <c r="G102" s="136"/>
      <c r="H102" s="137"/>
      <c r="I102" s="137"/>
      <c r="J102" s="137"/>
      <c r="K102" s="137"/>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29"/>
    </row>
    <row r="103" spans="1:41" ht="12.95" hidden="1" customHeight="1" x14ac:dyDescent="0.2">
      <c r="A103" s="183"/>
      <c r="B103" s="622"/>
      <c r="C103" s="622"/>
      <c r="D103" s="622"/>
      <c r="E103" s="622"/>
      <c r="F103" s="622"/>
      <c r="G103" s="622"/>
      <c r="H103" s="622"/>
      <c r="I103" s="622"/>
      <c r="J103" s="622"/>
      <c r="K103" s="622"/>
      <c r="L103" s="622"/>
      <c r="M103" s="622"/>
      <c r="N103" s="622"/>
      <c r="O103" s="622"/>
      <c r="P103" s="622"/>
      <c r="Q103" s="622"/>
      <c r="R103" s="622"/>
      <c r="S103" s="622"/>
      <c r="T103" s="622"/>
      <c r="U103" s="622"/>
      <c r="V103" s="622"/>
      <c r="W103" s="627"/>
      <c r="X103" s="627"/>
      <c r="Y103" s="627"/>
      <c r="Z103" s="627"/>
      <c r="AA103" s="627"/>
      <c r="AB103" s="627"/>
      <c r="AC103" s="627"/>
      <c r="AD103" s="627"/>
      <c r="AE103" s="627"/>
      <c r="AF103" s="627"/>
      <c r="AG103" s="129"/>
    </row>
    <row r="104" spans="1:41" ht="3" hidden="1" customHeight="1" x14ac:dyDescent="0.2">
      <c r="A104" s="133"/>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34"/>
      <c r="X104" s="134"/>
      <c r="Y104" s="134"/>
      <c r="Z104" s="134"/>
      <c r="AA104" s="134"/>
      <c r="AB104" s="134"/>
      <c r="AC104" s="134"/>
      <c r="AD104" s="134"/>
      <c r="AE104" s="134"/>
      <c r="AF104" s="134"/>
      <c r="AG104" s="129"/>
    </row>
    <row r="105" spans="1:41" ht="12.75" hidden="1" customHeight="1" x14ac:dyDescent="0.2">
      <c r="A105" s="183"/>
      <c r="B105" s="622"/>
      <c r="C105" s="622"/>
      <c r="D105" s="622"/>
      <c r="E105" s="622"/>
      <c r="F105" s="622"/>
      <c r="G105" s="622"/>
      <c r="H105" s="622"/>
      <c r="I105" s="622"/>
      <c r="J105" s="622"/>
      <c r="K105" s="622"/>
      <c r="L105" s="622"/>
      <c r="M105" s="622"/>
      <c r="N105" s="622"/>
      <c r="O105" s="622"/>
      <c r="P105" s="622"/>
      <c r="Q105" s="622"/>
      <c r="R105" s="622"/>
      <c r="S105" s="622"/>
      <c r="T105" s="622"/>
      <c r="U105" s="622"/>
      <c r="V105" s="622"/>
      <c r="W105" s="514"/>
      <c r="X105" s="514"/>
      <c r="Y105" s="514"/>
      <c r="Z105" s="514"/>
      <c r="AA105" s="514"/>
      <c r="AB105" s="514"/>
      <c r="AC105" s="514"/>
      <c r="AD105" s="514"/>
      <c r="AE105" s="514"/>
      <c r="AF105" s="514"/>
      <c r="AG105" s="129"/>
    </row>
    <row r="106" spans="1:41" ht="3" customHeight="1" x14ac:dyDescent="0.2">
      <c r="A106" s="133"/>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34"/>
      <c r="X106" s="134"/>
      <c r="Y106" s="134"/>
      <c r="Z106" s="134"/>
      <c r="AA106" s="134"/>
      <c r="AB106" s="134"/>
      <c r="AC106" s="134"/>
      <c r="AD106" s="134"/>
      <c r="AE106" s="134"/>
      <c r="AF106" s="134"/>
      <c r="AG106" s="129"/>
    </row>
    <row r="107" spans="1:41" ht="26.2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ht="12.9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ht="3" customHeight="1" x14ac:dyDescent="0.2">
      <c r="A110" s="133"/>
      <c r="B110" s="506"/>
      <c r="C110" s="506"/>
      <c r="D110" s="506"/>
      <c r="E110" s="506"/>
      <c r="F110" s="506"/>
      <c r="G110" s="506"/>
      <c r="H110" s="506"/>
      <c r="I110" s="506"/>
      <c r="J110" s="506"/>
      <c r="K110" s="506"/>
      <c r="L110" s="506"/>
      <c r="M110" s="506"/>
      <c r="N110" s="506"/>
      <c r="O110" s="506"/>
      <c r="P110" s="506"/>
      <c r="Q110" s="506"/>
      <c r="R110" s="506"/>
      <c r="S110" s="506"/>
      <c r="T110" s="506"/>
      <c r="U110" s="506"/>
      <c r="V110" s="506"/>
      <c r="W110" s="134"/>
      <c r="X110" s="134"/>
      <c r="Y110" s="134"/>
      <c r="Z110" s="134"/>
      <c r="AA110" s="134"/>
      <c r="AB110" s="134"/>
      <c r="AC110" s="134"/>
      <c r="AD110" s="134"/>
      <c r="AE110" s="134"/>
      <c r="AF110" s="134"/>
      <c r="AG110" s="129"/>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71" t="s">
        <v>337</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209"/>
      <c r="AH112" s="172"/>
      <c r="AI112" s="172"/>
      <c r="AJ112" s="172"/>
      <c r="AK112" s="172"/>
      <c r="AL112" s="1"/>
      <c r="AM112" s="1"/>
    </row>
    <row r="113" spans="1:39" s="174" customFormat="1" ht="2.25" hidden="1"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hidden="1"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ht="157.5" customHeight="1" x14ac:dyDescent="0.2">
      <c r="A116" s="133"/>
      <c r="B116" s="509" t="s">
        <v>338</v>
      </c>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ht="72" customHeight="1" x14ac:dyDescent="0.2">
      <c r="A120" s="133"/>
      <c r="B120" s="506" t="s">
        <v>339</v>
      </c>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129"/>
    </row>
    <row r="121" spans="1:39"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33">
    <mergeCell ref="B110:V110"/>
    <mergeCell ref="B112:AF112"/>
    <mergeCell ref="B116:AF116"/>
    <mergeCell ref="B120:AF120"/>
    <mergeCell ref="A123:AF123"/>
    <mergeCell ref="B107:V107"/>
    <mergeCell ref="W107:AF107"/>
    <mergeCell ref="B108:V108"/>
    <mergeCell ref="B109:E109"/>
    <mergeCell ref="F109:V109"/>
    <mergeCell ref="W109:AF109"/>
    <mergeCell ref="B101:V101"/>
    <mergeCell ref="W101:AF101"/>
    <mergeCell ref="B103:V103"/>
    <mergeCell ref="W103:AF103"/>
    <mergeCell ref="B105:V105"/>
    <mergeCell ref="W105:AF105"/>
    <mergeCell ref="B95:V95"/>
    <mergeCell ref="W95:AF95"/>
    <mergeCell ref="B97:V97"/>
    <mergeCell ref="W97:AF97"/>
    <mergeCell ref="B99:V99"/>
    <mergeCell ref="W99:AF99"/>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B69:V69"/>
    <mergeCell ref="W69:AA69"/>
    <mergeCell ref="AB69:AF69"/>
    <mergeCell ref="W71:AA71"/>
    <mergeCell ref="AB71:AF71"/>
    <mergeCell ref="W73:AA73"/>
    <mergeCell ref="AB73:AF73"/>
    <mergeCell ref="B65:V65"/>
    <mergeCell ref="W65:AA65"/>
    <mergeCell ref="AB65:AF65"/>
    <mergeCell ref="B67:V67"/>
    <mergeCell ref="W67:AA67"/>
    <mergeCell ref="AB67:AF67"/>
    <mergeCell ref="B61:V61"/>
    <mergeCell ref="W61:AA61"/>
    <mergeCell ref="AB61:AF61"/>
    <mergeCell ref="B63:V63"/>
    <mergeCell ref="W63:AA63"/>
    <mergeCell ref="AB63:AF63"/>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W47:AA47"/>
    <mergeCell ref="AB47:AF47"/>
    <mergeCell ref="B34:AF34"/>
    <mergeCell ref="B35:AF35"/>
    <mergeCell ref="B38:V38"/>
    <mergeCell ref="W38:AA38"/>
    <mergeCell ref="AB38:AF38"/>
    <mergeCell ref="B40:V40"/>
    <mergeCell ref="AB40:AF40"/>
    <mergeCell ref="W30:AA30"/>
    <mergeCell ref="AB30:AF30"/>
    <mergeCell ref="B31:E31"/>
    <mergeCell ref="G31:V31"/>
    <mergeCell ref="W31:AA31"/>
    <mergeCell ref="AB31:AF31"/>
    <mergeCell ref="W28:AA28"/>
    <mergeCell ref="AB28:AF28"/>
    <mergeCell ref="B29:E29"/>
    <mergeCell ref="G29:V29"/>
    <mergeCell ref="W29:AA29"/>
    <mergeCell ref="AB29:AF29"/>
    <mergeCell ref="B26:E26"/>
    <mergeCell ref="G26:V26"/>
    <mergeCell ref="W26:AA26"/>
    <mergeCell ref="AB26:AF26"/>
    <mergeCell ref="W27:AA27"/>
    <mergeCell ref="AB27:AF27"/>
    <mergeCell ref="B17:O19"/>
    <mergeCell ref="R17:AF19"/>
    <mergeCell ref="F24:V24"/>
    <mergeCell ref="W24:AA24"/>
    <mergeCell ref="AB24:AF24"/>
    <mergeCell ref="B25:E25"/>
    <mergeCell ref="G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conditionalFormatting sqref="B91:V91">
    <cfRule type="expression" dxfId="5" priority="1" stopIfTrue="1">
      <formula>$B$94="-"</formula>
    </cfRule>
  </conditionalFormatting>
  <conditionalFormatting sqref="B95:V95">
    <cfRule type="expression" dxfId="4" priority="2" stopIfTrue="1">
      <formula>$B$104="-"</formula>
    </cfRule>
  </conditionalFormatting>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2" manualBreakCount="2">
    <brk id="34" max="16383" man="1"/>
    <brk id="11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showGridLines="0" topLeftCell="A16" zoomScaleSheetLayoutView="100" workbookViewId="0">
      <selection activeCell="M33" sqref="M33"/>
    </sheetView>
  </sheetViews>
  <sheetFormatPr defaultColWidth="0" defaultRowHeight="12.75" zeroHeight="1" x14ac:dyDescent="0.2"/>
  <cols>
    <col min="1" max="1" width="4.28515625" style="88" customWidth="1"/>
    <col min="2" max="15" width="3.42578125" style="1" customWidth="1"/>
    <col min="16" max="16" width="0.42578125" style="1" customWidth="1"/>
    <col min="17" max="32" width="3.42578125" style="1" customWidth="1"/>
    <col min="33" max="33" width="1.42578125" style="1" customWidth="1"/>
    <col min="34" max="16384" width="0" style="1" hidden="1"/>
  </cols>
  <sheetData>
    <row r="1" spans="1:35" ht="18.75" customHeight="1" x14ac:dyDescent="0.2">
      <c r="A1" s="125"/>
      <c r="B1" s="465" t="s">
        <v>164</v>
      </c>
      <c r="C1" s="465"/>
      <c r="D1" s="465"/>
      <c r="E1" s="616" t="str">
        <f>'ELENCO CRITERI'!A94</f>
        <v>4.2.1</v>
      </c>
      <c r="F1" s="616"/>
      <c r="G1" s="616"/>
      <c r="H1" s="616"/>
      <c r="I1" s="616"/>
      <c r="J1" s="128"/>
      <c r="K1" s="128"/>
      <c r="L1" s="128"/>
      <c r="M1" s="128"/>
      <c r="N1" s="128"/>
      <c r="O1" s="128"/>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x14ac:dyDescent="0.2">
      <c r="A3" s="125"/>
      <c r="B3" s="564" t="str">
        <f>'ELENCO CRITERI'!B94</f>
        <v>Temperatura dell’aria</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129"/>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x14ac:dyDescent="0.2">
      <c r="A6" s="127"/>
      <c r="B6" s="472" t="str">
        <f>'ELENCO CRITERI'!A92</f>
        <v>4. Qualità ambientale indoor</v>
      </c>
      <c r="C6" s="472"/>
      <c r="D6" s="472"/>
      <c r="E6" s="472"/>
      <c r="F6" s="472"/>
      <c r="G6" s="472"/>
      <c r="H6" s="472"/>
      <c r="I6" s="472"/>
      <c r="J6" s="472"/>
      <c r="K6" s="472"/>
      <c r="L6" s="472"/>
      <c r="M6" s="472"/>
      <c r="N6" s="472"/>
      <c r="O6" s="472"/>
      <c r="P6" s="128"/>
      <c r="Q6" s="13"/>
      <c r="R6" s="472" t="str">
        <f>'ELENCO CRITERI'!A93</f>
        <v>4.2 Benessere termoigrometrico</v>
      </c>
      <c r="S6" s="472"/>
      <c r="T6" s="472"/>
      <c r="U6" s="472"/>
      <c r="V6" s="472"/>
      <c r="W6" s="472"/>
      <c r="X6" s="472"/>
      <c r="Y6" s="472"/>
      <c r="Z6" s="472"/>
      <c r="AA6" s="472"/>
      <c r="AB6" s="472"/>
      <c r="AC6" s="472"/>
      <c r="AD6" s="472"/>
      <c r="AE6" s="472"/>
      <c r="AF6" s="472"/>
      <c r="AG6" s="129"/>
      <c r="AI6" s="9"/>
    </row>
    <row r="7" spans="1:35"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ht="13.35" customHeight="1" x14ac:dyDescent="0.2">
      <c r="A11" s="127"/>
      <c r="B11" s="555" t="str">
        <f>'ELENCO CRITERI'!F96</f>
        <v>Mantenere un livello soddisfacente di comfort termico limitando al contempo i consumi energetici.</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row>
    <row r="12" spans="1:35" x14ac:dyDescent="0.2">
      <c r="A12" s="127"/>
      <c r="B12" s="555"/>
      <c r="C12" s="555"/>
      <c r="D12" s="555"/>
      <c r="E12" s="555"/>
      <c r="F12" s="555"/>
      <c r="G12" s="555"/>
      <c r="H12" s="555"/>
      <c r="I12" s="555"/>
      <c r="J12" s="555"/>
      <c r="K12" s="555"/>
      <c r="L12" s="555"/>
      <c r="M12" s="555"/>
      <c r="N12" s="555"/>
      <c r="O12" s="555"/>
      <c r="P12" s="128"/>
      <c r="Q12" s="13"/>
      <c r="R12" s="475">
        <f>'PESATURA SISTEMA'!Q32</f>
        <v>1</v>
      </c>
      <c r="S12" s="475"/>
      <c r="T12" s="475"/>
      <c r="U12" s="475"/>
      <c r="V12" s="475"/>
      <c r="W12" s="475"/>
      <c r="X12" s="475"/>
      <c r="Y12" s="475">
        <f>'PESATURA SISTEMA'!R32</f>
        <v>5.1000000000000004E-2</v>
      </c>
      <c r="Z12" s="475"/>
      <c r="AA12" s="475"/>
      <c r="AB12" s="475"/>
      <c r="AC12" s="475"/>
      <c r="AD12" s="475"/>
      <c r="AE12" s="475"/>
      <c r="AF12" s="475"/>
      <c r="AG12" s="129"/>
    </row>
    <row r="13" spans="1:35" ht="12.75" customHeight="1"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row>
    <row r="17" spans="1:33" x14ac:dyDescent="0.2">
      <c r="A17" s="127"/>
      <c r="B17" s="555" t="str">
        <f>'ELENCO CRITERI'!F97</f>
        <v>Modalità di scambio termico con le superfici in funzione della tipologia di sistema di distribuzione dell’impianto di riscaldamento e dei terminali scaldanti.</v>
      </c>
      <c r="C17" s="555"/>
      <c r="D17" s="555"/>
      <c r="E17" s="555"/>
      <c r="F17" s="555"/>
      <c r="G17" s="555"/>
      <c r="H17" s="555"/>
      <c r="I17" s="555"/>
      <c r="J17" s="555"/>
      <c r="K17" s="555"/>
      <c r="L17" s="555"/>
      <c r="M17" s="555"/>
      <c r="N17" s="555"/>
      <c r="O17" s="555"/>
      <c r="P17" s="128"/>
      <c r="Q17" s="13"/>
      <c r="R17" s="476" t="str">
        <f>'ELENCO CRITERI'!F98</f>
        <v>-</v>
      </c>
      <c r="S17" s="476"/>
      <c r="T17" s="476"/>
      <c r="U17" s="476"/>
      <c r="V17" s="476"/>
      <c r="W17" s="476"/>
      <c r="X17" s="476"/>
      <c r="Y17" s="476"/>
      <c r="Z17" s="476"/>
      <c r="AA17" s="476"/>
      <c r="AB17" s="476"/>
      <c r="AC17" s="476"/>
      <c r="AD17" s="476"/>
      <c r="AE17" s="476"/>
      <c r="AF17" s="476"/>
      <c r="AG17" s="129"/>
    </row>
    <row r="18" spans="1:33"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3" ht="17.25"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3"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3"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3"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3"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3" ht="21" customHeight="1" x14ac:dyDescent="0.2">
      <c r="A24" s="479"/>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t="s">
        <v>174</v>
      </c>
      <c r="AC24" s="479"/>
      <c r="AD24" s="479"/>
      <c r="AE24" s="479"/>
      <c r="AF24" s="479"/>
      <c r="AG24" s="129"/>
    </row>
    <row r="25" spans="1:33" ht="14.1" customHeight="1" x14ac:dyDescent="0.2">
      <c r="A25" s="143"/>
      <c r="B25" s="628" t="s">
        <v>175</v>
      </c>
      <c r="C25" s="628"/>
      <c r="D25" s="628"/>
      <c r="E25" s="628"/>
      <c r="F25" s="337"/>
      <c r="G25" s="629"/>
      <c r="H25" s="629"/>
      <c r="I25" s="629"/>
      <c r="J25" s="629"/>
      <c r="K25" s="629"/>
      <c r="L25" s="629"/>
      <c r="M25" s="629"/>
      <c r="N25" s="629"/>
      <c r="O25" s="629"/>
      <c r="P25" s="629"/>
      <c r="Q25" s="629"/>
      <c r="R25" s="629"/>
      <c r="S25" s="629"/>
      <c r="T25" s="629"/>
      <c r="U25" s="629"/>
      <c r="V25" s="629"/>
      <c r="W25" s="630"/>
      <c r="X25" s="630"/>
      <c r="Y25" s="630"/>
      <c r="Z25" s="630"/>
      <c r="AA25" s="630"/>
      <c r="AB25" s="631" t="s">
        <v>274</v>
      </c>
      <c r="AC25" s="631"/>
      <c r="AD25" s="631"/>
      <c r="AE25" s="631"/>
      <c r="AF25" s="631"/>
      <c r="AG25" s="129"/>
    </row>
    <row r="26" spans="1:33" ht="43.5" customHeight="1" x14ac:dyDescent="0.2">
      <c r="A26" s="160"/>
      <c r="B26" s="533" t="s">
        <v>177</v>
      </c>
      <c r="C26" s="533"/>
      <c r="D26" s="533"/>
      <c r="E26" s="533"/>
      <c r="F26" s="338"/>
      <c r="G26" s="632" t="s">
        <v>340</v>
      </c>
      <c r="H26" s="632"/>
      <c r="I26" s="632"/>
      <c r="J26" s="632"/>
      <c r="K26" s="632"/>
      <c r="L26" s="632"/>
      <c r="M26" s="632"/>
      <c r="N26" s="632"/>
      <c r="O26" s="632"/>
      <c r="P26" s="632"/>
      <c r="Q26" s="632"/>
      <c r="R26" s="632"/>
      <c r="S26" s="632"/>
      <c r="T26" s="632"/>
      <c r="U26" s="632"/>
      <c r="V26" s="632"/>
      <c r="W26" s="632"/>
      <c r="X26" s="632"/>
      <c r="Y26" s="632"/>
      <c r="Z26" s="632"/>
      <c r="AA26" s="632"/>
      <c r="AB26" s="633" t="s">
        <v>275</v>
      </c>
      <c r="AC26" s="633"/>
      <c r="AD26" s="633"/>
      <c r="AE26" s="633"/>
      <c r="AF26" s="633"/>
      <c r="AG26" s="129"/>
    </row>
    <row r="27" spans="1:33" ht="18" customHeight="1" x14ac:dyDescent="0.2">
      <c r="A27" s="157"/>
      <c r="B27" s="529"/>
      <c r="C27" s="529"/>
      <c r="D27" s="529"/>
      <c r="E27" s="529"/>
      <c r="F27" s="339"/>
      <c r="G27" s="634" t="s">
        <v>341</v>
      </c>
      <c r="H27" s="634"/>
      <c r="I27" s="634"/>
      <c r="J27" s="634"/>
      <c r="K27" s="634"/>
      <c r="L27" s="634"/>
      <c r="M27" s="634"/>
      <c r="N27" s="634"/>
      <c r="O27" s="634"/>
      <c r="P27" s="634"/>
      <c r="Q27" s="634"/>
      <c r="R27" s="634"/>
      <c r="S27" s="634"/>
      <c r="T27" s="634"/>
      <c r="U27" s="634"/>
      <c r="V27" s="634"/>
      <c r="W27" s="634"/>
      <c r="X27" s="634"/>
      <c r="Y27" s="634"/>
      <c r="Z27" s="634"/>
      <c r="AA27" s="634"/>
      <c r="AB27" s="635" t="s">
        <v>342</v>
      </c>
      <c r="AC27" s="635"/>
      <c r="AD27" s="635"/>
      <c r="AE27" s="635"/>
      <c r="AF27" s="635"/>
      <c r="AG27" s="129"/>
    </row>
    <row r="28" spans="1:33" ht="27" customHeight="1" x14ac:dyDescent="0.2">
      <c r="A28" s="340"/>
      <c r="B28" s="533"/>
      <c r="C28" s="533"/>
      <c r="D28" s="533"/>
      <c r="E28" s="533"/>
      <c r="F28" s="338"/>
      <c r="G28" s="632" t="s">
        <v>343</v>
      </c>
      <c r="H28" s="632"/>
      <c r="I28" s="632"/>
      <c r="J28" s="632"/>
      <c r="K28" s="632"/>
      <c r="L28" s="632"/>
      <c r="M28" s="632"/>
      <c r="N28" s="632"/>
      <c r="O28" s="632"/>
      <c r="P28" s="632"/>
      <c r="Q28" s="632"/>
      <c r="R28" s="632"/>
      <c r="S28" s="632"/>
      <c r="T28" s="632"/>
      <c r="U28" s="632"/>
      <c r="V28" s="632"/>
      <c r="W28" s="632"/>
      <c r="X28" s="632"/>
      <c r="Y28" s="632"/>
      <c r="Z28" s="632"/>
      <c r="AA28" s="632"/>
      <c r="AB28" s="636" t="s">
        <v>344</v>
      </c>
      <c r="AC28" s="636"/>
      <c r="AD28" s="636"/>
      <c r="AE28" s="636"/>
      <c r="AF28" s="636"/>
      <c r="AG28" s="129"/>
    </row>
    <row r="29" spans="1:33" ht="51" customHeight="1" x14ac:dyDescent="0.2">
      <c r="A29" s="157"/>
      <c r="B29" s="529" t="s">
        <v>179</v>
      </c>
      <c r="C29" s="529"/>
      <c r="D29" s="529"/>
      <c r="E29" s="529"/>
      <c r="F29" s="339"/>
      <c r="G29" s="634" t="s">
        <v>345</v>
      </c>
      <c r="H29" s="634"/>
      <c r="I29" s="634"/>
      <c r="J29" s="634"/>
      <c r="K29" s="634"/>
      <c r="L29" s="634"/>
      <c r="M29" s="634"/>
      <c r="N29" s="634"/>
      <c r="O29" s="634"/>
      <c r="P29" s="634"/>
      <c r="Q29" s="634"/>
      <c r="R29" s="634"/>
      <c r="S29" s="634"/>
      <c r="T29" s="634"/>
      <c r="U29" s="634"/>
      <c r="V29" s="634"/>
      <c r="W29" s="634"/>
      <c r="X29" s="634"/>
      <c r="Y29" s="634"/>
      <c r="Z29" s="634"/>
      <c r="AA29" s="634"/>
      <c r="AB29" s="635" t="s">
        <v>276</v>
      </c>
      <c r="AC29" s="635"/>
      <c r="AD29" s="635"/>
      <c r="AE29" s="635"/>
      <c r="AF29" s="635"/>
      <c r="AG29" s="129"/>
    </row>
    <row r="30" spans="1:33" ht="12.75" hidden="1" customHeight="1" x14ac:dyDescent="0.2">
      <c r="A30" s="637"/>
      <c r="B30" s="637"/>
      <c r="C30" s="637"/>
      <c r="D30" s="637"/>
      <c r="E30" s="637"/>
      <c r="F30" s="638"/>
      <c r="G30" s="638"/>
      <c r="H30" s="638"/>
      <c r="I30" s="638"/>
      <c r="J30" s="638"/>
      <c r="K30" s="638"/>
      <c r="L30" s="638"/>
      <c r="M30" s="638"/>
      <c r="N30" s="638"/>
      <c r="O30" s="638"/>
      <c r="P30" s="638"/>
      <c r="Q30" s="638"/>
      <c r="R30" s="638"/>
      <c r="S30" s="638"/>
      <c r="T30" s="638"/>
      <c r="U30" s="638"/>
      <c r="V30" s="638"/>
      <c r="W30" s="638"/>
      <c r="X30" s="638"/>
      <c r="Y30" s="638"/>
      <c r="Z30" s="638"/>
      <c r="AA30" s="638"/>
      <c r="AB30" s="635" t="s">
        <v>346</v>
      </c>
      <c r="AC30" s="635"/>
      <c r="AD30" s="635"/>
      <c r="AE30" s="635"/>
      <c r="AF30" s="635"/>
      <c r="AG30" s="129"/>
    </row>
    <row r="31" spans="1:33" ht="39" customHeight="1" x14ac:dyDescent="0.2">
      <c r="A31" s="168"/>
      <c r="B31" s="639" t="s">
        <v>181</v>
      </c>
      <c r="C31" s="639"/>
      <c r="D31" s="639"/>
      <c r="E31" s="639"/>
      <c r="F31" s="341"/>
      <c r="G31" s="640" t="s">
        <v>347</v>
      </c>
      <c r="H31" s="640"/>
      <c r="I31" s="640"/>
      <c r="J31" s="640"/>
      <c r="K31" s="640"/>
      <c r="L31" s="640"/>
      <c r="M31" s="640"/>
      <c r="N31" s="640"/>
      <c r="O31" s="640"/>
      <c r="P31" s="640"/>
      <c r="Q31" s="640"/>
      <c r="R31" s="640"/>
      <c r="S31" s="640"/>
      <c r="T31" s="640"/>
      <c r="U31" s="640"/>
      <c r="V31" s="640"/>
      <c r="W31" s="640"/>
      <c r="X31" s="640"/>
      <c r="Y31" s="640"/>
      <c r="Z31" s="640"/>
      <c r="AA31" s="640"/>
      <c r="AB31" s="636">
        <v>5</v>
      </c>
      <c r="AC31" s="636"/>
      <c r="AD31" s="636"/>
      <c r="AE31" s="636"/>
      <c r="AF31" s="636"/>
      <c r="AG31" s="129"/>
    </row>
    <row r="32" spans="1:33" ht="3"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3"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3" ht="54" customHeight="1" x14ac:dyDescent="0.2">
      <c r="A34" s="171"/>
      <c r="B34" s="494" t="s">
        <v>348</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row>
    <row r="35" spans="1:33" ht="3" customHeight="1" x14ac:dyDescent="0.2">
      <c r="A35" s="171"/>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29"/>
    </row>
    <row r="36" spans="1:33" ht="3"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3" ht="3" customHeight="1" x14ac:dyDescent="0.2">
      <c r="A37" s="133"/>
      <c r="B37" s="134"/>
      <c r="C37" s="135"/>
      <c r="D37" s="136"/>
      <c r="E37" s="136"/>
      <c r="F37" s="136"/>
      <c r="G37" s="136"/>
      <c r="H37" s="137"/>
      <c r="I37" s="137"/>
      <c r="J37" s="137"/>
      <c r="K37" s="137"/>
      <c r="L37" s="134"/>
      <c r="M37" s="134"/>
      <c r="N37" s="134"/>
      <c r="O37" s="134"/>
      <c r="P37" s="134"/>
      <c r="Q37" s="134"/>
      <c r="R37" s="134"/>
      <c r="S37" s="134"/>
      <c r="T37" s="134"/>
      <c r="U37" s="134"/>
      <c r="V37" s="134"/>
      <c r="W37" s="134"/>
      <c r="X37" s="134"/>
      <c r="Y37" s="134"/>
      <c r="Z37" s="134"/>
      <c r="AA37" s="134"/>
      <c r="AB37" s="134"/>
      <c r="AC37" s="134"/>
      <c r="AD37" s="134"/>
      <c r="AE37" s="134"/>
      <c r="AF37" s="134"/>
      <c r="AG37" s="129"/>
    </row>
    <row r="38" spans="1:33" ht="17.25" customHeight="1" x14ac:dyDescent="0.2">
      <c r="A38" s="125"/>
      <c r="B38" s="564" t="s">
        <v>185</v>
      </c>
      <c r="C38" s="564"/>
      <c r="D38" s="564"/>
      <c r="E38" s="564"/>
      <c r="F38" s="564"/>
      <c r="G38" s="564"/>
      <c r="H38" s="564"/>
      <c r="I38" s="564"/>
      <c r="J38" s="564"/>
      <c r="K38" s="564"/>
      <c r="L38" s="564"/>
      <c r="M38" s="564"/>
      <c r="N38" s="564"/>
      <c r="O38" s="564"/>
      <c r="P38" s="564"/>
      <c r="Q38" s="564"/>
      <c r="R38" s="564"/>
      <c r="S38" s="564"/>
      <c r="T38" s="564"/>
      <c r="U38" s="564"/>
      <c r="V38" s="564"/>
      <c r="W38" s="497"/>
      <c r="X38" s="497"/>
      <c r="Y38" s="497"/>
      <c r="Z38" s="497"/>
      <c r="AA38" s="497"/>
      <c r="AB38" s="543" t="str">
        <f>R17</f>
        <v>-</v>
      </c>
      <c r="AC38" s="543"/>
      <c r="AD38" s="543"/>
      <c r="AE38" s="543"/>
      <c r="AF38" s="543"/>
      <c r="AG38" s="129"/>
    </row>
    <row r="39" spans="1:33" ht="3"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3"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IF(W38="","",W38)</f>
        <v/>
      </c>
      <c r="AC40" s="575"/>
      <c r="AD40" s="575"/>
      <c r="AE40" s="575"/>
      <c r="AF40" s="575"/>
      <c r="AG40" s="129"/>
    </row>
    <row r="41" spans="1:33"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3"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3"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3"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3"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3"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3" ht="15.75" x14ac:dyDescent="0.2">
      <c r="A47" s="125"/>
      <c r="B47" s="142" t="s">
        <v>188</v>
      </c>
      <c r="C47" s="151"/>
      <c r="D47" s="142"/>
      <c r="E47" s="142"/>
      <c r="F47" s="569"/>
      <c r="G47" s="569"/>
      <c r="H47" s="569"/>
      <c r="I47" s="569"/>
      <c r="J47" s="569"/>
      <c r="K47" s="569"/>
      <c r="L47" s="569"/>
      <c r="M47" s="569"/>
      <c r="N47" s="569"/>
      <c r="O47" s="569"/>
      <c r="P47" s="569"/>
      <c r="Q47" s="569"/>
      <c r="R47" s="569"/>
      <c r="S47" s="569"/>
      <c r="T47" s="569"/>
      <c r="U47" s="569"/>
      <c r="V47" s="569"/>
      <c r="W47" s="543" t="s">
        <v>189</v>
      </c>
      <c r="X47" s="543"/>
      <c r="Y47" s="543"/>
      <c r="Z47" s="543"/>
      <c r="AA47" s="543"/>
      <c r="AB47" s="569" t="s">
        <v>172</v>
      </c>
      <c r="AC47" s="569"/>
      <c r="AD47" s="569"/>
      <c r="AE47" s="569"/>
      <c r="AF47" s="569"/>
      <c r="AG47" s="129"/>
    </row>
    <row r="48" spans="1:33"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33" ht="12.75" hidden="1" customHeight="1" x14ac:dyDescent="0.2">
      <c r="A49" s="324"/>
      <c r="B49" s="506"/>
      <c r="C49" s="506"/>
      <c r="D49" s="506"/>
      <c r="E49" s="506"/>
      <c r="F49" s="506"/>
      <c r="G49" s="506"/>
      <c r="H49" s="506"/>
      <c r="I49" s="506"/>
      <c r="J49" s="506"/>
      <c r="K49" s="506"/>
      <c r="L49" s="506"/>
      <c r="M49" s="506"/>
      <c r="N49" s="506"/>
      <c r="O49" s="506"/>
      <c r="P49" s="506"/>
      <c r="Q49" s="506"/>
      <c r="R49" s="506"/>
      <c r="S49" s="506"/>
      <c r="T49" s="506"/>
      <c r="U49" s="506"/>
      <c r="V49" s="506"/>
      <c r="W49" s="507"/>
      <c r="X49" s="507"/>
      <c r="Y49" s="507"/>
      <c r="Z49" s="507"/>
      <c r="AA49" s="507"/>
      <c r="AB49" s="508"/>
      <c r="AC49" s="508"/>
      <c r="AD49" s="508"/>
      <c r="AE49" s="508"/>
      <c r="AF49" s="508"/>
      <c r="AG49" s="129"/>
    </row>
    <row r="50" spans="1:33" s="174" customFormat="1" ht="12.75" hidden="1" customHeight="1" x14ac:dyDescent="0.2">
      <c r="A50" s="191"/>
      <c r="B50" s="186"/>
      <c r="C50" s="187"/>
      <c r="D50" s="136"/>
      <c r="E50" s="136"/>
      <c r="F50" s="136"/>
      <c r="G50" s="136"/>
      <c r="H50" s="136"/>
      <c r="I50" s="136"/>
      <c r="J50" s="136"/>
      <c r="K50" s="136"/>
      <c r="L50" s="186"/>
      <c r="M50" s="186"/>
      <c r="N50" s="186"/>
      <c r="O50" s="186"/>
      <c r="P50" s="186"/>
      <c r="Q50" s="186"/>
      <c r="R50" s="186"/>
      <c r="S50" s="186"/>
      <c r="T50" s="186"/>
      <c r="U50" s="186"/>
      <c r="V50" s="186"/>
      <c r="W50" s="134"/>
      <c r="X50" s="134"/>
      <c r="Y50" s="134"/>
      <c r="Z50" s="134"/>
      <c r="AA50" s="188"/>
      <c r="AB50" s="134"/>
      <c r="AC50" s="134"/>
      <c r="AD50" s="134"/>
      <c r="AE50" s="134"/>
      <c r="AF50" s="134"/>
      <c r="AG50" s="134"/>
    </row>
    <row r="51" spans="1:33" hidden="1" x14ac:dyDescent="0.2">
      <c r="A51" s="324"/>
      <c r="B51" s="506"/>
      <c r="C51" s="506"/>
      <c r="D51" s="506"/>
      <c r="E51" s="506"/>
      <c r="F51" s="506"/>
      <c r="G51" s="506"/>
      <c r="H51" s="506"/>
      <c r="I51" s="506"/>
      <c r="J51" s="506"/>
      <c r="K51" s="506"/>
      <c r="L51" s="506"/>
      <c r="M51" s="506"/>
      <c r="N51" s="506"/>
      <c r="O51" s="506"/>
      <c r="P51" s="506"/>
      <c r="Q51" s="506"/>
      <c r="R51" s="506"/>
      <c r="S51" s="506"/>
      <c r="T51" s="506"/>
      <c r="U51" s="506"/>
      <c r="V51" s="506"/>
      <c r="W51" s="507"/>
      <c r="X51" s="507"/>
      <c r="Y51" s="507"/>
      <c r="Z51" s="507"/>
      <c r="AA51" s="507"/>
      <c r="AB51" s="508"/>
      <c r="AC51" s="508"/>
      <c r="AD51" s="508"/>
      <c r="AE51" s="508"/>
      <c r="AF51" s="508"/>
      <c r="AG51" s="129"/>
    </row>
    <row r="52" spans="1:33" ht="12.75" hidden="1" customHeight="1" x14ac:dyDescent="0.2">
      <c r="A52" s="133"/>
      <c r="B52" s="134"/>
      <c r="C52" s="135"/>
      <c r="D52" s="136"/>
      <c r="E52" s="136"/>
      <c r="F52" s="136"/>
      <c r="G52" s="136"/>
      <c r="H52" s="137"/>
      <c r="I52" s="137"/>
      <c r="J52" s="137"/>
      <c r="K52" s="137"/>
      <c r="L52" s="134"/>
      <c r="M52" s="134"/>
      <c r="N52" s="134"/>
      <c r="O52" s="134"/>
      <c r="P52" s="134"/>
      <c r="Q52" s="134"/>
      <c r="R52" s="134"/>
      <c r="S52" s="134"/>
      <c r="T52" s="134"/>
      <c r="U52" s="134"/>
      <c r="V52" s="134"/>
      <c r="W52" s="134"/>
      <c r="X52" s="134"/>
      <c r="Y52" s="134"/>
      <c r="Z52" s="134"/>
      <c r="AA52" s="188"/>
      <c r="AB52" s="134"/>
      <c r="AC52" s="134"/>
      <c r="AD52" s="134"/>
      <c r="AE52" s="134"/>
      <c r="AF52" s="134"/>
      <c r="AG52" s="129"/>
    </row>
    <row r="53" spans="1:33" ht="12.75" hidden="1" customHeight="1" x14ac:dyDescent="0.2">
      <c r="A53" s="183"/>
      <c r="B53" s="506"/>
      <c r="C53" s="506"/>
      <c r="D53" s="506"/>
      <c r="E53" s="506"/>
      <c r="F53" s="506"/>
      <c r="G53" s="506"/>
      <c r="H53" s="506"/>
      <c r="I53" s="506"/>
      <c r="J53" s="506"/>
      <c r="K53" s="506"/>
      <c r="L53" s="506"/>
      <c r="M53" s="506"/>
      <c r="N53" s="506"/>
      <c r="O53" s="506"/>
      <c r="P53" s="506"/>
      <c r="Q53" s="506"/>
      <c r="R53" s="506"/>
      <c r="S53" s="506"/>
      <c r="T53" s="506"/>
      <c r="U53" s="506"/>
      <c r="V53" s="506"/>
      <c r="W53" s="507"/>
      <c r="X53" s="507"/>
      <c r="Y53" s="507"/>
      <c r="Z53" s="507"/>
      <c r="AA53" s="507"/>
      <c r="AB53" s="508"/>
      <c r="AC53" s="508"/>
      <c r="AD53" s="508"/>
      <c r="AE53" s="508"/>
      <c r="AF53" s="508"/>
      <c r="AG53" s="129"/>
    </row>
    <row r="54" spans="1:33"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33" ht="12" hidden="1" customHeight="1" x14ac:dyDescent="0.2">
      <c r="A55" s="183"/>
      <c r="B55" s="506" t="s">
        <v>349</v>
      </c>
      <c r="C55" s="506"/>
      <c r="D55" s="506"/>
      <c r="E55" s="506"/>
      <c r="F55" s="506"/>
      <c r="G55" s="506"/>
      <c r="H55" s="506"/>
      <c r="I55" s="506"/>
      <c r="J55" s="506"/>
      <c r="K55" s="506"/>
      <c r="L55" s="506"/>
      <c r="M55" s="506"/>
      <c r="N55" s="506"/>
      <c r="O55" s="506"/>
      <c r="P55" s="506"/>
      <c r="Q55" s="506"/>
      <c r="R55" s="506"/>
      <c r="S55" s="506"/>
      <c r="T55" s="506"/>
      <c r="U55" s="506"/>
      <c r="V55" s="506"/>
      <c r="W55" s="507"/>
      <c r="X55" s="507"/>
      <c r="Y55" s="507"/>
      <c r="Z55" s="507"/>
      <c r="AA55" s="507"/>
      <c r="AB55" s="508"/>
      <c r="AC55" s="508"/>
      <c r="AD55" s="508"/>
      <c r="AE55" s="508"/>
      <c r="AF55" s="508"/>
      <c r="AG55" s="129"/>
    </row>
    <row r="56" spans="1:33" ht="3" hidden="1" customHeight="1" x14ac:dyDescent="0.2">
      <c r="A56" s="133"/>
      <c r="B56" s="186"/>
      <c r="C56" s="187"/>
      <c r="D56" s="136"/>
      <c r="E56" s="136"/>
      <c r="F56" s="136"/>
      <c r="G56" s="136"/>
      <c r="H56" s="136"/>
      <c r="I56" s="136"/>
      <c r="J56" s="136"/>
      <c r="K56" s="136"/>
      <c r="L56" s="186"/>
      <c r="M56" s="186"/>
      <c r="N56" s="186"/>
      <c r="O56" s="186"/>
      <c r="P56" s="186"/>
      <c r="Q56" s="186"/>
      <c r="R56" s="186"/>
      <c r="S56" s="186"/>
      <c r="T56" s="186"/>
      <c r="U56" s="186"/>
      <c r="V56" s="186"/>
      <c r="W56" s="134"/>
      <c r="X56" s="134"/>
      <c r="Y56" s="134"/>
      <c r="Z56" s="134"/>
      <c r="AA56" s="188"/>
      <c r="AB56" s="134"/>
      <c r="AC56" s="134"/>
      <c r="AD56" s="134"/>
      <c r="AE56" s="134"/>
      <c r="AF56" s="134"/>
      <c r="AG56" s="129"/>
    </row>
    <row r="57" spans="1:33" ht="12" hidden="1" customHeight="1" x14ac:dyDescent="0.2">
      <c r="A57" s="183"/>
      <c r="B57" s="506" t="s">
        <v>350</v>
      </c>
      <c r="C57" s="506"/>
      <c r="D57" s="506"/>
      <c r="E57" s="506"/>
      <c r="F57" s="506"/>
      <c r="G57" s="506"/>
      <c r="H57" s="506"/>
      <c r="I57" s="506"/>
      <c r="J57" s="506"/>
      <c r="K57" s="506"/>
      <c r="L57" s="506"/>
      <c r="M57" s="506"/>
      <c r="N57" s="506"/>
      <c r="O57" s="506"/>
      <c r="P57" s="506"/>
      <c r="Q57" s="506"/>
      <c r="R57" s="506"/>
      <c r="S57" s="506"/>
      <c r="T57" s="506"/>
      <c r="U57" s="506"/>
      <c r="V57" s="506"/>
      <c r="W57" s="507"/>
      <c r="X57" s="507"/>
      <c r="Y57" s="507"/>
      <c r="Z57" s="507"/>
      <c r="AA57" s="507"/>
      <c r="AB57" s="508"/>
      <c r="AC57" s="508"/>
      <c r="AD57" s="508"/>
      <c r="AE57" s="508"/>
      <c r="AF57" s="508"/>
      <c r="AG57" s="129"/>
    </row>
    <row r="58" spans="1:33"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33" ht="12.75" hidden="1" customHeight="1" x14ac:dyDescent="0.2">
      <c r="A59" s="183"/>
      <c r="B59" s="641"/>
      <c r="C59" s="641"/>
      <c r="D59" s="641"/>
      <c r="E59" s="641"/>
      <c r="F59" s="641"/>
      <c r="G59" s="641"/>
      <c r="H59" s="641"/>
      <c r="I59" s="641"/>
      <c r="J59" s="641"/>
      <c r="K59" s="641"/>
      <c r="L59" s="641"/>
      <c r="M59" s="641"/>
      <c r="N59" s="641"/>
      <c r="O59" s="641"/>
      <c r="P59" s="641"/>
      <c r="Q59" s="641"/>
      <c r="R59" s="641"/>
      <c r="S59" s="641"/>
      <c r="T59" s="641"/>
      <c r="U59" s="641"/>
      <c r="V59" s="641"/>
      <c r="W59" s="507"/>
      <c r="X59" s="507"/>
      <c r="Y59" s="507"/>
      <c r="Z59" s="507"/>
      <c r="AA59" s="507"/>
      <c r="AB59" s="508"/>
      <c r="AC59" s="508"/>
      <c r="AD59" s="508"/>
      <c r="AE59" s="508"/>
      <c r="AF59" s="508"/>
      <c r="AG59" s="129"/>
    </row>
    <row r="60" spans="1:33"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33" ht="12.75" hidden="1" customHeight="1" x14ac:dyDescent="0.2">
      <c r="A61" s="183"/>
      <c r="B61" s="641"/>
      <c r="C61" s="641"/>
      <c r="D61" s="641"/>
      <c r="E61" s="641"/>
      <c r="F61" s="641"/>
      <c r="G61" s="641"/>
      <c r="H61" s="641"/>
      <c r="I61" s="641"/>
      <c r="J61" s="641"/>
      <c r="K61" s="641"/>
      <c r="L61" s="641"/>
      <c r="M61" s="641"/>
      <c r="N61" s="641"/>
      <c r="O61" s="641"/>
      <c r="P61" s="641"/>
      <c r="Q61" s="641"/>
      <c r="R61" s="641"/>
      <c r="S61" s="641"/>
      <c r="T61" s="641"/>
      <c r="U61" s="641"/>
      <c r="V61" s="641"/>
      <c r="W61" s="507"/>
      <c r="X61" s="507"/>
      <c r="Y61" s="507"/>
      <c r="Z61" s="507"/>
      <c r="AA61" s="507"/>
      <c r="AB61" s="508"/>
      <c r="AC61" s="508"/>
      <c r="AD61" s="508"/>
      <c r="AE61" s="508"/>
      <c r="AF61" s="508"/>
      <c r="AG61" s="129"/>
    </row>
    <row r="62" spans="1:33"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33"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177"/>
      <c r="W63" s="206"/>
      <c r="X63" s="206"/>
      <c r="Y63" s="206"/>
      <c r="Z63" s="206"/>
      <c r="AA63" s="184"/>
      <c r="AB63" s="582"/>
      <c r="AC63" s="582"/>
      <c r="AD63" s="582"/>
      <c r="AE63" s="582"/>
      <c r="AF63" s="582"/>
      <c r="AG63" s="129"/>
    </row>
    <row r="64" spans="1:33" ht="12.75" hidden="1" customHeight="1" x14ac:dyDescent="0.2">
      <c r="A64" s="133"/>
      <c r="B64" s="134"/>
      <c r="C64" s="135"/>
      <c r="D64" s="136"/>
      <c r="E64" s="136"/>
      <c r="F64" s="136"/>
      <c r="G64" s="136"/>
      <c r="H64" s="137"/>
      <c r="I64" s="137"/>
      <c r="J64" s="137"/>
      <c r="K64" s="137"/>
      <c r="L64" s="134"/>
      <c r="M64" s="134"/>
      <c r="N64" s="134"/>
      <c r="O64" s="134"/>
      <c r="P64" s="134"/>
      <c r="Q64" s="134"/>
      <c r="R64" s="134"/>
      <c r="S64" s="134"/>
      <c r="T64" s="134"/>
      <c r="U64" s="134"/>
      <c r="V64" s="134"/>
      <c r="W64" s="134"/>
      <c r="X64" s="134"/>
      <c r="Y64" s="134"/>
      <c r="Z64" s="134"/>
      <c r="AA64" s="188"/>
      <c r="AB64" s="134"/>
      <c r="AC64" s="134"/>
      <c r="AD64" s="134"/>
      <c r="AE64" s="134"/>
      <c r="AF64" s="134"/>
      <c r="AG64" s="129"/>
    </row>
    <row r="65" spans="1:33"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177"/>
      <c r="W65" s="206"/>
      <c r="X65" s="206"/>
      <c r="Y65" s="206"/>
      <c r="Z65" s="206"/>
      <c r="AA65" s="184"/>
      <c r="AB65" s="582"/>
      <c r="AC65" s="582"/>
      <c r="AD65" s="582"/>
      <c r="AE65" s="582"/>
      <c r="AF65" s="582"/>
      <c r="AG65" s="129"/>
    </row>
    <row r="66" spans="1:33" ht="12.75" hidden="1" customHeight="1" x14ac:dyDescent="0.2">
      <c r="A66" s="133"/>
      <c r="B66" s="174"/>
      <c r="C66" s="196"/>
      <c r="D66" s="194"/>
      <c r="E66" s="194"/>
      <c r="F66" s="194"/>
      <c r="G66" s="194"/>
      <c r="H66" s="197"/>
      <c r="I66" s="197"/>
      <c r="J66" s="197"/>
      <c r="K66" s="197"/>
      <c r="L66" s="174"/>
      <c r="M66" s="174"/>
      <c r="N66" s="174"/>
      <c r="O66" s="174"/>
      <c r="P66" s="174"/>
      <c r="Q66" s="174"/>
      <c r="R66" s="174"/>
      <c r="S66" s="174"/>
      <c r="T66" s="174"/>
      <c r="U66" s="174"/>
      <c r="V66" s="174"/>
      <c r="W66" s="134"/>
      <c r="X66" s="134"/>
      <c r="Y66" s="134"/>
      <c r="Z66" s="134"/>
      <c r="AA66" s="188"/>
      <c r="AB66" s="134"/>
      <c r="AC66" s="134"/>
      <c r="AD66" s="134"/>
      <c r="AE66" s="134"/>
      <c r="AF66" s="134"/>
      <c r="AG66" s="129"/>
    </row>
    <row r="67" spans="1:33" ht="12.75" hidden="1" customHeight="1" x14ac:dyDescent="0.2">
      <c r="A67" s="183"/>
      <c r="B67" s="509"/>
      <c r="C67" s="509"/>
      <c r="D67" s="509"/>
      <c r="E67" s="509"/>
      <c r="F67" s="509"/>
      <c r="G67" s="509"/>
      <c r="H67" s="509"/>
      <c r="I67" s="509"/>
      <c r="J67" s="509"/>
      <c r="K67" s="509"/>
      <c r="L67" s="509"/>
      <c r="M67" s="509"/>
      <c r="N67" s="509"/>
      <c r="O67" s="509"/>
      <c r="P67" s="189"/>
      <c r="Q67" s="510"/>
      <c r="R67" s="510"/>
      <c r="S67" s="510"/>
      <c r="T67" s="510"/>
      <c r="U67" s="510"/>
      <c r="V67" s="510"/>
      <c r="W67" s="507"/>
      <c r="X67" s="507"/>
      <c r="Y67" s="507"/>
      <c r="Z67" s="507"/>
      <c r="AA67" s="507"/>
      <c r="AB67" s="508"/>
      <c r="AC67" s="508"/>
      <c r="AD67" s="508"/>
      <c r="AE67" s="508"/>
      <c r="AF67" s="508"/>
      <c r="AG67" s="129"/>
    </row>
    <row r="68" spans="1:33"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33"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07"/>
      <c r="X69" s="507"/>
      <c r="Y69" s="507"/>
      <c r="Z69" s="507"/>
      <c r="AA69" s="507"/>
      <c r="AB69" s="508"/>
      <c r="AC69" s="508"/>
      <c r="AD69" s="508"/>
      <c r="AE69" s="508"/>
      <c r="AF69" s="508"/>
      <c r="AG69" s="129"/>
    </row>
    <row r="70" spans="1:33"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33"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07"/>
      <c r="X71" s="507"/>
      <c r="Y71" s="507"/>
      <c r="Z71" s="507"/>
      <c r="AA71" s="507"/>
      <c r="AB71" s="508"/>
      <c r="AC71" s="508"/>
      <c r="AD71" s="508"/>
      <c r="AE71" s="508"/>
      <c r="AF71" s="508"/>
      <c r="AG71" s="129"/>
    </row>
    <row r="72" spans="1:33"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33"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07"/>
      <c r="X73" s="507"/>
      <c r="Y73" s="507"/>
      <c r="Z73" s="507"/>
      <c r="AA73" s="507"/>
      <c r="AB73" s="508"/>
      <c r="AC73" s="508"/>
      <c r="AD73" s="508"/>
      <c r="AE73" s="508"/>
      <c r="AF73" s="508"/>
      <c r="AG73" s="129"/>
    </row>
    <row r="74" spans="1:33"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190"/>
      <c r="X74" s="202"/>
      <c r="Y74" s="199"/>
      <c r="Z74" s="199"/>
      <c r="AA74" s="199"/>
      <c r="AB74" s="199"/>
      <c r="AC74" s="199"/>
      <c r="AD74" s="199"/>
      <c r="AE74" s="199"/>
      <c r="AF74" s="199"/>
      <c r="AG74" s="129"/>
    </row>
    <row r="75" spans="1:33"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07"/>
      <c r="X75" s="507"/>
      <c r="Y75" s="507"/>
      <c r="Z75" s="507"/>
      <c r="AA75" s="507"/>
      <c r="AB75" s="508"/>
      <c r="AC75" s="508"/>
      <c r="AD75" s="508"/>
      <c r="AE75" s="508"/>
      <c r="AF75" s="508"/>
      <c r="AG75" s="129"/>
    </row>
    <row r="76" spans="1:33"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33"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07"/>
      <c r="X77" s="507"/>
      <c r="Y77" s="507"/>
      <c r="Z77" s="507"/>
      <c r="AA77" s="507"/>
      <c r="AB77" s="508"/>
      <c r="AC77" s="508"/>
      <c r="AD77" s="508"/>
      <c r="AE77" s="508"/>
      <c r="AF77" s="508"/>
      <c r="AG77" s="129"/>
    </row>
    <row r="78" spans="1:33"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33"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07"/>
      <c r="X79" s="507"/>
      <c r="Y79" s="507"/>
      <c r="Z79" s="507"/>
      <c r="AA79" s="507"/>
      <c r="AB79" s="508"/>
      <c r="AC79" s="508"/>
      <c r="AD79" s="508"/>
      <c r="AE79" s="508"/>
      <c r="AF79" s="508"/>
      <c r="AG79" s="129"/>
    </row>
    <row r="80" spans="1:33"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38"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07"/>
      <c r="X81" s="507"/>
      <c r="Y81" s="507"/>
      <c r="Z81" s="507"/>
      <c r="AA81" s="507"/>
      <c r="AB81" s="508"/>
      <c r="AC81" s="508"/>
      <c r="AD81" s="508"/>
      <c r="AE81" s="508"/>
      <c r="AF81" s="508"/>
      <c r="AG81" s="129"/>
    </row>
    <row r="82" spans="1:38"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38"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07"/>
      <c r="X83" s="507"/>
      <c r="Y83" s="507"/>
      <c r="Z83" s="507"/>
      <c r="AA83" s="507"/>
      <c r="AB83" s="508"/>
      <c r="AC83" s="508"/>
      <c r="AD83" s="508"/>
      <c r="AE83" s="508"/>
      <c r="AF83" s="508"/>
      <c r="AG83" s="129"/>
    </row>
    <row r="84" spans="1:38" ht="3"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38" ht="25.5" hidden="1" customHeight="1" x14ac:dyDescent="0.2">
      <c r="A85" s="183"/>
      <c r="B85" s="506" t="s">
        <v>351</v>
      </c>
      <c r="C85" s="506"/>
      <c r="D85" s="506"/>
      <c r="E85" s="506"/>
      <c r="F85" s="506"/>
      <c r="G85" s="506"/>
      <c r="H85" s="506"/>
      <c r="I85" s="506"/>
      <c r="J85" s="506"/>
      <c r="K85" s="506"/>
      <c r="L85" s="506"/>
      <c r="M85" s="506"/>
      <c r="N85" s="506"/>
      <c r="O85" s="506"/>
      <c r="P85" s="506"/>
      <c r="Q85" s="506"/>
      <c r="R85" s="506"/>
      <c r="S85" s="506"/>
      <c r="T85" s="506"/>
      <c r="U85" s="506"/>
      <c r="V85" s="506"/>
      <c r="W85" s="507"/>
      <c r="X85" s="507"/>
      <c r="Y85" s="507"/>
      <c r="Z85" s="507"/>
      <c r="AA85" s="507"/>
      <c r="AB85" s="508"/>
      <c r="AC85" s="508"/>
      <c r="AD85" s="508"/>
      <c r="AE85" s="508"/>
      <c r="AF85" s="508"/>
      <c r="AG85" s="129"/>
    </row>
    <row r="86" spans="1:38" ht="3"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38" ht="12" hidden="1" customHeight="1" x14ac:dyDescent="0.2">
      <c r="A87" s="183"/>
      <c r="B87" s="515" t="s">
        <v>196</v>
      </c>
      <c r="C87" s="515"/>
      <c r="D87" s="515"/>
      <c r="E87" s="515"/>
      <c r="F87" s="642"/>
      <c r="G87" s="642"/>
      <c r="H87" s="642"/>
      <c r="I87" s="642"/>
      <c r="J87" s="642"/>
      <c r="K87" s="642"/>
      <c r="L87" s="642"/>
      <c r="M87" s="642"/>
      <c r="N87" s="642"/>
      <c r="O87" s="642"/>
      <c r="P87" s="642"/>
      <c r="Q87" s="642"/>
      <c r="R87" s="642"/>
      <c r="S87" s="642"/>
      <c r="T87" s="642"/>
      <c r="U87" s="642"/>
      <c r="V87" s="642"/>
      <c r="W87" s="507"/>
      <c r="X87" s="507"/>
      <c r="Y87" s="507"/>
      <c r="Z87" s="507"/>
      <c r="AA87" s="507"/>
      <c r="AB87" s="508"/>
      <c r="AC87" s="508"/>
      <c r="AD87" s="508"/>
      <c r="AE87" s="508"/>
      <c r="AF87" s="508"/>
      <c r="AG87" s="129"/>
    </row>
    <row r="88" spans="1:38" ht="3" hidden="1"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38"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38"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38" ht="37.5" customHeight="1" x14ac:dyDescent="0.2">
      <c r="A91" s="183"/>
      <c r="B91" s="506" t="s">
        <v>352</v>
      </c>
      <c r="C91" s="506"/>
      <c r="D91" s="506"/>
      <c r="E91" s="506"/>
      <c r="F91" s="506"/>
      <c r="G91" s="506"/>
      <c r="H91" s="506"/>
      <c r="I91" s="506"/>
      <c r="J91" s="506"/>
      <c r="K91" s="506"/>
      <c r="L91" s="506"/>
      <c r="M91" s="506"/>
      <c r="N91" s="506"/>
      <c r="O91" s="506"/>
      <c r="P91" s="506"/>
      <c r="Q91" s="506"/>
      <c r="R91" s="506"/>
      <c r="S91" s="506"/>
      <c r="T91" s="506"/>
      <c r="U91" s="506"/>
      <c r="V91" s="506"/>
      <c r="W91" s="513" t="s">
        <v>15</v>
      </c>
      <c r="X91" s="513"/>
      <c r="Y91" s="513"/>
      <c r="Z91" s="513"/>
      <c r="AA91" s="513"/>
      <c r="AB91" s="513"/>
      <c r="AC91" s="513"/>
      <c r="AD91" s="513"/>
      <c r="AE91" s="513"/>
      <c r="AF91" s="513"/>
      <c r="AG91" s="129"/>
    </row>
    <row r="92" spans="1:38" ht="3" hidden="1"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134"/>
      <c r="X92" s="134"/>
      <c r="Y92" s="134"/>
      <c r="Z92" s="134"/>
      <c r="AA92" s="134"/>
      <c r="AB92" s="134"/>
      <c r="AC92" s="134"/>
      <c r="AD92" s="134"/>
      <c r="AE92" s="134"/>
      <c r="AF92" s="134"/>
      <c r="AG92" s="129"/>
    </row>
    <row r="93" spans="1:38" ht="27" hidden="1" customHeight="1" x14ac:dyDescent="0.2">
      <c r="A93" s="183"/>
      <c r="B93" s="506"/>
      <c r="C93" s="506"/>
      <c r="D93" s="506"/>
      <c r="E93" s="506"/>
      <c r="F93" s="506"/>
      <c r="G93" s="506"/>
      <c r="H93" s="506"/>
      <c r="I93" s="506"/>
      <c r="J93" s="506"/>
      <c r="K93" s="506"/>
      <c r="L93" s="506"/>
      <c r="M93" s="506"/>
      <c r="N93" s="506"/>
      <c r="O93" s="506"/>
      <c r="P93" s="506"/>
      <c r="Q93" s="506"/>
      <c r="R93" s="506"/>
      <c r="S93" s="506"/>
      <c r="T93" s="506"/>
      <c r="U93" s="506"/>
      <c r="V93" s="506"/>
      <c r="W93" s="513"/>
      <c r="X93" s="513"/>
      <c r="Y93" s="513"/>
      <c r="Z93" s="513"/>
      <c r="AA93" s="513"/>
      <c r="AB93" s="513"/>
      <c r="AC93" s="513"/>
      <c r="AD93" s="513"/>
      <c r="AE93" s="513"/>
      <c r="AF93" s="513"/>
      <c r="AG93" s="129"/>
      <c r="AL93" s="173"/>
    </row>
    <row r="94" spans="1:38" ht="3"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row>
    <row r="95" spans="1:38" hidden="1" x14ac:dyDescent="0.2">
      <c r="A95" s="183"/>
      <c r="B95" s="506"/>
      <c r="C95" s="506"/>
      <c r="D95" s="506"/>
      <c r="E95" s="506"/>
      <c r="F95" s="506"/>
      <c r="G95" s="506"/>
      <c r="H95" s="506"/>
      <c r="I95" s="506"/>
      <c r="J95" s="506"/>
      <c r="K95" s="506"/>
      <c r="L95" s="506"/>
      <c r="M95" s="506"/>
      <c r="N95" s="506"/>
      <c r="O95" s="506"/>
      <c r="P95" s="506"/>
      <c r="Q95" s="506"/>
      <c r="R95" s="506"/>
      <c r="S95" s="506"/>
      <c r="T95" s="506"/>
      <c r="U95" s="506"/>
      <c r="V95" s="506"/>
      <c r="W95" s="514"/>
      <c r="X95" s="514"/>
      <c r="Y95" s="514"/>
      <c r="Z95" s="514"/>
      <c r="AA95" s="514"/>
      <c r="AB95" s="514"/>
      <c r="AC95" s="514"/>
      <c r="AD95" s="514"/>
      <c r="AE95" s="514"/>
      <c r="AF95" s="514"/>
      <c r="AG95" s="129"/>
    </row>
    <row r="96" spans="1:38" ht="12.75" hidden="1" customHeight="1" x14ac:dyDescent="0.2">
      <c r="A96" s="133"/>
      <c r="B96" s="186"/>
      <c r="C96" s="187"/>
      <c r="D96" s="136"/>
      <c r="E96" s="136"/>
      <c r="F96" s="136"/>
      <c r="G96" s="136"/>
      <c r="H96" s="136"/>
      <c r="I96" s="136"/>
      <c r="J96" s="136"/>
      <c r="K96" s="136"/>
      <c r="L96" s="186"/>
      <c r="M96" s="186"/>
      <c r="N96" s="186"/>
      <c r="O96" s="186"/>
      <c r="P96" s="186"/>
      <c r="Q96" s="186"/>
      <c r="R96" s="186"/>
      <c r="S96" s="186"/>
      <c r="T96" s="186"/>
      <c r="U96" s="186"/>
      <c r="V96" s="186"/>
      <c r="W96" s="134"/>
      <c r="X96" s="134"/>
      <c r="Y96" s="134"/>
      <c r="Z96" s="134"/>
      <c r="AA96" s="134"/>
      <c r="AB96" s="134"/>
      <c r="AC96" s="134"/>
      <c r="AD96" s="134"/>
      <c r="AE96" s="134"/>
      <c r="AF96" s="134"/>
      <c r="AG96" s="129"/>
    </row>
    <row r="97" spans="1:41" hidden="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14"/>
      <c r="X97" s="514"/>
      <c r="Y97" s="514"/>
      <c r="Z97" s="514"/>
      <c r="AA97" s="514"/>
      <c r="AB97" s="514"/>
      <c r="AC97" s="514"/>
      <c r="AD97" s="514"/>
      <c r="AE97" s="514"/>
      <c r="AF97" s="514"/>
      <c r="AG97" s="129"/>
    </row>
    <row r="98" spans="1:41" ht="12.75"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134"/>
      <c r="X98" s="134"/>
      <c r="Y98" s="134"/>
      <c r="Z98" s="134"/>
      <c r="AA98" s="134"/>
      <c r="AB98" s="134"/>
      <c r="AC98" s="134"/>
      <c r="AD98" s="134"/>
      <c r="AE98" s="134"/>
      <c r="AF98" s="134"/>
      <c r="AG98" s="129"/>
    </row>
    <row r="99" spans="1:41" ht="12.75" hidden="1" customHeight="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14"/>
      <c r="X99" s="514"/>
      <c r="Y99" s="514"/>
      <c r="Z99" s="514"/>
      <c r="AA99" s="514"/>
      <c r="AB99" s="514"/>
      <c r="AC99" s="514"/>
      <c r="AD99" s="514"/>
      <c r="AE99" s="514"/>
      <c r="AF99" s="514"/>
      <c r="AG99" s="129"/>
    </row>
    <row r="100" spans="1:41" ht="12.75" hidden="1"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29"/>
    </row>
    <row r="101" spans="1:41" hidden="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14"/>
      <c r="X101" s="514"/>
      <c r="Y101" s="514"/>
      <c r="Z101" s="514"/>
      <c r="AA101" s="514"/>
      <c r="AB101" s="514"/>
      <c r="AC101" s="514"/>
      <c r="AD101" s="514"/>
      <c r="AE101" s="514"/>
      <c r="AF101" s="514"/>
      <c r="AG101" s="129"/>
    </row>
    <row r="102" spans="1:41" ht="12.75" hidden="1" customHeight="1" x14ac:dyDescent="0.2">
      <c r="A102" s="133"/>
      <c r="B102" s="186"/>
      <c r="C102" s="187"/>
      <c r="D102" s="136"/>
      <c r="E102" s="136"/>
      <c r="F102" s="136"/>
      <c r="G102" s="136"/>
      <c r="H102" s="136"/>
      <c r="I102" s="136"/>
      <c r="J102" s="136"/>
      <c r="K102" s="136"/>
      <c r="L102" s="186"/>
      <c r="M102" s="186"/>
      <c r="N102" s="186"/>
      <c r="O102" s="186"/>
      <c r="P102" s="186"/>
      <c r="Q102" s="186"/>
      <c r="R102" s="186"/>
      <c r="S102" s="186"/>
      <c r="T102" s="186"/>
      <c r="U102" s="186"/>
      <c r="V102" s="186"/>
      <c r="W102" s="134"/>
      <c r="X102" s="134"/>
      <c r="Y102" s="134"/>
      <c r="Z102" s="134"/>
      <c r="AA102" s="134"/>
      <c r="AB102" s="134"/>
      <c r="AC102" s="134"/>
      <c r="AD102" s="134"/>
      <c r="AE102" s="134"/>
      <c r="AF102" s="134"/>
      <c r="AG102" s="129"/>
    </row>
    <row r="103" spans="1:41" hidden="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6"/>
      <c r="X103" s="516"/>
      <c r="Y103" s="516"/>
      <c r="Z103" s="516"/>
      <c r="AA103" s="516"/>
      <c r="AB103" s="516"/>
      <c r="AC103" s="516"/>
      <c r="AD103" s="516"/>
      <c r="AE103" s="516"/>
      <c r="AF103" s="516"/>
      <c r="AG103" s="129"/>
    </row>
    <row r="104" spans="1:41" ht="12.75" hidden="1" customHeight="1" x14ac:dyDescent="0.2">
      <c r="A104" s="133"/>
      <c r="B104" s="506" t="s">
        <v>315</v>
      </c>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ht="12.75" hidden="1" customHeight="1" x14ac:dyDescent="0.2">
      <c r="A105" s="183"/>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14"/>
      <c r="X105" s="514"/>
      <c r="Y105" s="514"/>
      <c r="Z105" s="514"/>
      <c r="AA105" s="514"/>
      <c r="AB105" s="514"/>
      <c r="AC105" s="514"/>
      <c r="AD105" s="514"/>
      <c r="AE105" s="514"/>
      <c r="AF105" s="514"/>
      <c r="AG105" s="129"/>
    </row>
    <row r="106" spans="1:41" ht="12.75" hidden="1"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ht="24.7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06" t="s">
        <v>353</v>
      </c>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209"/>
      <c r="AH112" s="172"/>
      <c r="AI112" s="172"/>
      <c r="AJ112" s="172"/>
      <c r="AK112" s="172"/>
      <c r="AL112" s="1"/>
      <c r="AM112" s="1"/>
    </row>
    <row r="113" spans="1:39" s="174" customFormat="1" ht="2.25"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x14ac:dyDescent="0.2">
      <c r="A116" s="133"/>
      <c r="B116" s="509"/>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x14ac:dyDescent="0.2">
      <c r="A120" s="133"/>
      <c r="B120" s="506"/>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129"/>
    </row>
    <row r="121" spans="1:39"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33">
    <mergeCell ref="B112:AF112"/>
    <mergeCell ref="B116:AF116"/>
    <mergeCell ref="B120:AF120"/>
    <mergeCell ref="A123:AF123"/>
    <mergeCell ref="B107:V107"/>
    <mergeCell ref="W107:AF107"/>
    <mergeCell ref="B108:V108"/>
    <mergeCell ref="B109:E109"/>
    <mergeCell ref="F109:V109"/>
    <mergeCell ref="W109:AF109"/>
    <mergeCell ref="B103:V103"/>
    <mergeCell ref="W103:AF103"/>
    <mergeCell ref="B104:V104"/>
    <mergeCell ref="B105:V105"/>
    <mergeCell ref="W105:AF105"/>
    <mergeCell ref="B106:V106"/>
    <mergeCell ref="B97:V97"/>
    <mergeCell ref="W97:AF97"/>
    <mergeCell ref="B99:V99"/>
    <mergeCell ref="W99:AF99"/>
    <mergeCell ref="B101:V101"/>
    <mergeCell ref="W101:AF101"/>
    <mergeCell ref="W89:AF89"/>
    <mergeCell ref="B91:V91"/>
    <mergeCell ref="W91:AF91"/>
    <mergeCell ref="B93:V93"/>
    <mergeCell ref="W93:AF93"/>
    <mergeCell ref="B95:V95"/>
    <mergeCell ref="W95:AF95"/>
    <mergeCell ref="W83:AA83"/>
    <mergeCell ref="AB83:AF83"/>
    <mergeCell ref="B85:V85"/>
    <mergeCell ref="W85:AA85"/>
    <mergeCell ref="AB85:AF85"/>
    <mergeCell ref="B87:E87"/>
    <mergeCell ref="F87:V87"/>
    <mergeCell ref="W87:AA87"/>
    <mergeCell ref="AB87:AF87"/>
    <mergeCell ref="W77:AA77"/>
    <mergeCell ref="AB77:AF77"/>
    <mergeCell ref="W79:AA79"/>
    <mergeCell ref="AB79:AF79"/>
    <mergeCell ref="W81:AA81"/>
    <mergeCell ref="AB81:AF81"/>
    <mergeCell ref="W71:AA71"/>
    <mergeCell ref="AB71:AF71"/>
    <mergeCell ref="W73:AA73"/>
    <mergeCell ref="AB73:AF73"/>
    <mergeCell ref="W75:AA75"/>
    <mergeCell ref="AB75:AF75"/>
    <mergeCell ref="B67:O67"/>
    <mergeCell ref="Q67:V67"/>
    <mergeCell ref="W67:AA67"/>
    <mergeCell ref="AB67:AF67"/>
    <mergeCell ref="W69:AA69"/>
    <mergeCell ref="AB69:AF69"/>
    <mergeCell ref="B61:V61"/>
    <mergeCell ref="W61:AA61"/>
    <mergeCell ref="AB61:AF61"/>
    <mergeCell ref="B63:U63"/>
    <mergeCell ref="AB63:AF63"/>
    <mergeCell ref="B65:U65"/>
    <mergeCell ref="AB65:AF65"/>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F47:V47"/>
    <mergeCell ref="W47:AA47"/>
    <mergeCell ref="AB47:AF47"/>
    <mergeCell ref="B34:AF34"/>
    <mergeCell ref="B38:V38"/>
    <mergeCell ref="W38:AA38"/>
    <mergeCell ref="AB38:AF38"/>
    <mergeCell ref="B40:V40"/>
    <mergeCell ref="AB40:AF40"/>
    <mergeCell ref="A30:E30"/>
    <mergeCell ref="F30:AA30"/>
    <mergeCell ref="AB30:AF30"/>
    <mergeCell ref="B31:E31"/>
    <mergeCell ref="G31:AA31"/>
    <mergeCell ref="AB31:AF31"/>
    <mergeCell ref="B28:E28"/>
    <mergeCell ref="G28:AA28"/>
    <mergeCell ref="AB28:AF28"/>
    <mergeCell ref="B29:E29"/>
    <mergeCell ref="G29:AA29"/>
    <mergeCell ref="AB29:AF29"/>
    <mergeCell ref="B26:E26"/>
    <mergeCell ref="G26:AA26"/>
    <mergeCell ref="AB26:AF26"/>
    <mergeCell ref="B27:E27"/>
    <mergeCell ref="G27:AA27"/>
    <mergeCell ref="AB27:AF27"/>
    <mergeCell ref="B17:O19"/>
    <mergeCell ref="R17:AF19"/>
    <mergeCell ref="A24:AA24"/>
    <mergeCell ref="AB24:AF24"/>
    <mergeCell ref="B25:E25"/>
    <mergeCell ref="G25:V25"/>
    <mergeCell ref="W25:AA25"/>
    <mergeCell ref="AB25:AF25"/>
    <mergeCell ref="B6:O7"/>
    <mergeCell ref="R6:AF7"/>
    <mergeCell ref="B11:O13"/>
    <mergeCell ref="R11:X11"/>
    <mergeCell ref="Y11:AF11"/>
    <mergeCell ref="R12:X13"/>
    <mergeCell ref="Y12:AF13"/>
    <mergeCell ref="B1:D1"/>
    <mergeCell ref="E1:I1"/>
    <mergeCell ref="Q1:V1"/>
    <mergeCell ref="W1:AA1"/>
    <mergeCell ref="AB1:AF1"/>
    <mergeCell ref="B3:AF3"/>
  </mergeCells>
  <dataValidations disablePrompts="1" xWindow="44400" yWindow="31676" count="1">
    <dataValidation type="list" allowBlank="1" showErrorMessage="1" sqref="W38:AA38">
      <formula1>"-1,0,1,2,3,5"</formula1>
      <formula2>0</formula2>
    </dataValidation>
  </dataValidation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showGridLines="0" zoomScaleSheetLayoutView="100" workbookViewId="0">
      <selection activeCell="B25" sqref="B25"/>
    </sheetView>
  </sheetViews>
  <sheetFormatPr defaultColWidth="0" defaultRowHeight="12.75" zeroHeight="1" x14ac:dyDescent="0.2"/>
  <cols>
    <col min="1" max="1" width="4.28515625" style="88" customWidth="1"/>
    <col min="2" max="15" width="3.42578125" style="1" customWidth="1"/>
    <col min="16" max="16" width="0.42578125" style="1" customWidth="1"/>
    <col min="17" max="32" width="3.42578125" style="1" customWidth="1"/>
    <col min="33" max="33" width="1.42578125" style="1" customWidth="1"/>
    <col min="34" max="16384" width="0" style="1" hidden="1"/>
  </cols>
  <sheetData>
    <row r="1" spans="1:35" ht="18.75" customHeight="1" x14ac:dyDescent="0.2">
      <c r="A1" s="125"/>
      <c r="B1" s="465" t="s">
        <v>164</v>
      </c>
      <c r="C1" s="465"/>
      <c r="D1" s="465"/>
      <c r="E1" s="616" t="str">
        <f>'ELENCO CRITERI'!A101</f>
        <v>4.3.1</v>
      </c>
      <c r="F1" s="616"/>
      <c r="G1" s="616"/>
      <c r="H1" s="616"/>
      <c r="I1" s="61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c r="AH1" s="343"/>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c r="AH2" s="129"/>
    </row>
    <row r="3" spans="1:35" x14ac:dyDescent="0.2">
      <c r="A3" s="125"/>
      <c r="B3" s="469" t="str">
        <f>'ELENCO CRITERI'!B101</f>
        <v>Illuminazione naturale</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c r="AH3" s="343"/>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c r="AH4" s="343"/>
    </row>
    <row r="5" spans="1:35"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H5" s="343"/>
      <c r="AI5" s="9"/>
    </row>
    <row r="6" spans="1:35" ht="12.75" customHeight="1" x14ac:dyDescent="0.2">
      <c r="A6" s="127"/>
      <c r="B6" s="472" t="str">
        <f>'ELENCO CRITERI'!A92</f>
        <v>4. Qualità ambientale indoor</v>
      </c>
      <c r="C6" s="472"/>
      <c r="D6" s="472"/>
      <c r="E6" s="472"/>
      <c r="F6" s="472"/>
      <c r="G6" s="472"/>
      <c r="H6" s="472"/>
      <c r="I6" s="472"/>
      <c r="J6" s="472"/>
      <c r="K6" s="472"/>
      <c r="L6" s="472"/>
      <c r="M6" s="472"/>
      <c r="N6" s="472"/>
      <c r="O6" s="472"/>
      <c r="P6" s="128"/>
      <c r="Q6" s="13"/>
      <c r="R6" s="472" t="str">
        <f>'ELENCO CRITERI'!A100</f>
        <v>4.3 Benessere visivo</v>
      </c>
      <c r="S6" s="472"/>
      <c r="T6" s="472"/>
      <c r="U6" s="472"/>
      <c r="V6" s="472"/>
      <c r="W6" s="472"/>
      <c r="X6" s="472"/>
      <c r="Y6" s="472"/>
      <c r="Z6" s="472"/>
      <c r="AA6" s="472"/>
      <c r="AB6" s="472"/>
      <c r="AC6" s="472"/>
      <c r="AD6" s="472"/>
      <c r="AE6" s="472"/>
      <c r="AF6" s="472"/>
      <c r="AG6" s="129"/>
      <c r="AH6" s="343"/>
      <c r="AI6" s="9"/>
    </row>
    <row r="7" spans="1:35"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c r="AH7" s="343"/>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c r="AH8" s="343"/>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c r="AH9" s="343"/>
    </row>
    <row r="10" spans="1:35"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c r="AH10" s="343"/>
    </row>
    <row r="11" spans="1:35" ht="12.75" customHeight="1" x14ac:dyDescent="0.2">
      <c r="A11" s="127"/>
      <c r="B11" s="555" t="str">
        <f>'ELENCO CRITERI'!F103</f>
        <v>Assicurare adeguati livelli d’illuminazione naturale in tutti gli spazi primari occupati.</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c r="AH11" s="343"/>
    </row>
    <row r="12" spans="1:35" x14ac:dyDescent="0.2">
      <c r="A12" s="127"/>
      <c r="B12" s="555"/>
      <c r="C12" s="555"/>
      <c r="D12" s="555"/>
      <c r="E12" s="555"/>
      <c r="F12" s="555"/>
      <c r="G12" s="555"/>
      <c r="H12" s="555"/>
      <c r="I12" s="555"/>
      <c r="J12" s="555"/>
      <c r="K12" s="555"/>
      <c r="L12" s="555"/>
      <c r="M12" s="555"/>
      <c r="N12" s="555"/>
      <c r="O12" s="555"/>
      <c r="P12" s="128"/>
      <c r="Q12" s="13"/>
      <c r="R12" s="475">
        <f>'PESATURA SISTEMA'!Q34</f>
        <v>1</v>
      </c>
      <c r="S12" s="475"/>
      <c r="T12" s="475"/>
      <c r="U12" s="475"/>
      <c r="V12" s="475"/>
      <c r="W12" s="475"/>
      <c r="X12" s="475"/>
      <c r="Y12" s="475">
        <f>'PESATURA SISTEMA'!R34</f>
        <v>5.1000000000000004E-2</v>
      </c>
      <c r="Z12" s="475"/>
      <c r="AA12" s="475"/>
      <c r="AB12" s="475"/>
      <c r="AC12" s="475"/>
      <c r="AD12" s="475"/>
      <c r="AE12" s="475"/>
      <c r="AF12" s="475"/>
      <c r="AG12" s="129"/>
      <c r="AH12" s="343"/>
    </row>
    <row r="13" spans="1:35"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c r="AH13" s="343"/>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c r="AH14" s="343"/>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c r="AH15" s="343"/>
    </row>
    <row r="16" spans="1:35"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c r="AH16" s="343"/>
    </row>
    <row r="17" spans="1:43" x14ac:dyDescent="0.2">
      <c r="A17" s="127"/>
      <c r="B17" s="555" t="str">
        <f>'ELENCO CRITERI'!F104</f>
        <v>Fattore di luce diurna medio degli ambienti dell'edificio (Dm).</v>
      </c>
      <c r="C17" s="555"/>
      <c r="D17" s="555"/>
      <c r="E17" s="555"/>
      <c r="F17" s="555"/>
      <c r="G17" s="555"/>
      <c r="H17" s="555"/>
      <c r="I17" s="555"/>
      <c r="J17" s="555"/>
      <c r="K17" s="555"/>
      <c r="L17" s="555"/>
      <c r="M17" s="555"/>
      <c r="N17" s="555"/>
      <c r="O17" s="555"/>
      <c r="P17" s="128"/>
      <c r="Q17" s="13"/>
      <c r="R17" s="476" t="str">
        <f>'ELENCO CRITERI'!F105</f>
        <v>%</v>
      </c>
      <c r="S17" s="476"/>
      <c r="T17" s="476"/>
      <c r="U17" s="476"/>
      <c r="V17" s="476"/>
      <c r="W17" s="476"/>
      <c r="X17" s="476"/>
      <c r="Y17" s="476"/>
      <c r="Z17" s="476"/>
      <c r="AA17" s="476"/>
      <c r="AB17" s="476"/>
      <c r="AC17" s="476"/>
      <c r="AD17" s="476"/>
      <c r="AE17" s="476"/>
      <c r="AF17" s="476"/>
      <c r="AG17" s="129"/>
      <c r="AH17" s="343"/>
    </row>
    <row r="18" spans="1:43"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c r="AH18" s="343"/>
    </row>
    <row r="19" spans="1:43"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c r="AH19" s="343"/>
    </row>
    <row r="20" spans="1:43"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c r="AH20" s="343"/>
    </row>
    <row r="21" spans="1:43"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c r="AH21" s="343"/>
    </row>
    <row r="22" spans="1:43"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c r="AH22" s="343"/>
    </row>
    <row r="23" spans="1:43"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c r="AH23" s="343"/>
    </row>
    <row r="24" spans="1:43" ht="18" customHeight="1" x14ac:dyDescent="0.2">
      <c r="A24" s="125"/>
      <c r="B24" s="126"/>
      <c r="C24" s="126"/>
      <c r="D24" s="126"/>
      <c r="E24" s="126"/>
      <c r="F24" s="569"/>
      <c r="G24" s="569"/>
      <c r="H24" s="569"/>
      <c r="I24" s="569"/>
      <c r="J24" s="569"/>
      <c r="K24" s="569"/>
      <c r="L24" s="569"/>
      <c r="M24" s="569"/>
      <c r="N24" s="569"/>
      <c r="O24" s="569"/>
      <c r="P24" s="569"/>
      <c r="Q24" s="569"/>
      <c r="R24" s="569"/>
      <c r="S24" s="569"/>
      <c r="T24" s="569"/>
      <c r="U24" s="569"/>
      <c r="V24" s="569"/>
      <c r="W24" s="611" t="str">
        <f>R17</f>
        <v>%</v>
      </c>
      <c r="X24" s="611"/>
      <c r="Y24" s="611"/>
      <c r="Z24" s="611"/>
      <c r="AA24" s="611"/>
      <c r="AB24" s="528" t="s">
        <v>174</v>
      </c>
      <c r="AC24" s="528"/>
      <c r="AD24" s="528"/>
      <c r="AE24" s="528"/>
      <c r="AF24" s="528"/>
      <c r="AG24" s="129"/>
      <c r="AH24" s="343" t="e">
        <f>(#REF!-AJ25)/AI25</f>
        <v>#REF!</v>
      </c>
      <c r="AI24" s="88" t="s">
        <v>202</v>
      </c>
      <c r="AJ24" s="226" t="s">
        <v>203</v>
      </c>
      <c r="AK24" s="88" t="s">
        <v>204</v>
      </c>
      <c r="AL24" s="156"/>
    </row>
    <row r="25" spans="1:43" ht="15" customHeight="1" x14ac:dyDescent="0.2">
      <c r="A25" s="127"/>
      <c r="B25" s="643" t="s">
        <v>175</v>
      </c>
      <c r="C25" s="643"/>
      <c r="D25" s="643"/>
      <c r="E25" s="643"/>
      <c r="F25" s="644"/>
      <c r="G25" s="644"/>
      <c r="H25" s="644"/>
      <c r="I25" s="644"/>
      <c r="J25" s="644"/>
      <c r="K25" s="644"/>
      <c r="L25" s="644"/>
      <c r="M25" s="644"/>
      <c r="N25" s="644"/>
      <c r="O25" s="644"/>
      <c r="P25" s="644"/>
      <c r="Q25" s="644"/>
      <c r="R25" s="644"/>
      <c r="S25" s="644"/>
      <c r="T25" s="644"/>
      <c r="U25" s="644"/>
      <c r="V25" s="644"/>
      <c r="W25" s="613" t="s">
        <v>354</v>
      </c>
      <c r="X25" s="613"/>
      <c r="Y25" s="613"/>
      <c r="Z25" s="613"/>
      <c r="AA25" s="613"/>
      <c r="AB25" s="532">
        <v>-1</v>
      </c>
      <c r="AC25" s="532"/>
      <c r="AD25" s="532"/>
      <c r="AE25" s="532"/>
      <c r="AF25" s="532"/>
      <c r="AG25" s="129"/>
      <c r="AH25" s="343"/>
      <c r="AI25" s="88">
        <f>(W38-AK25)/AJ25</f>
        <v>-8.3333333333333321</v>
      </c>
      <c r="AJ25" s="88">
        <f>(W31-W26)/(AB31-AB26)</f>
        <v>0.24000000000000005</v>
      </c>
      <c r="AK25" s="230">
        <f>W26</f>
        <v>2</v>
      </c>
      <c r="AM25" s="344"/>
      <c r="AN25" s="345"/>
    </row>
    <row r="26" spans="1:43" ht="15" customHeight="1" x14ac:dyDescent="0.2">
      <c r="A26" s="231"/>
      <c r="B26" s="533" t="s">
        <v>177</v>
      </c>
      <c r="C26" s="533"/>
      <c r="D26" s="533"/>
      <c r="E26" s="533"/>
      <c r="F26" s="614"/>
      <c r="G26" s="614"/>
      <c r="H26" s="614"/>
      <c r="I26" s="614"/>
      <c r="J26" s="614"/>
      <c r="K26" s="614"/>
      <c r="L26" s="614"/>
      <c r="M26" s="614"/>
      <c r="N26" s="614"/>
      <c r="O26" s="614"/>
      <c r="P26" s="614"/>
      <c r="Q26" s="614"/>
      <c r="R26" s="614"/>
      <c r="S26" s="614"/>
      <c r="T26" s="614"/>
      <c r="U26" s="614"/>
      <c r="V26" s="614"/>
      <c r="W26" s="645">
        <v>2</v>
      </c>
      <c r="X26" s="645"/>
      <c r="Y26" s="645"/>
      <c r="Z26" s="645"/>
      <c r="AA26" s="645"/>
      <c r="AB26" s="536">
        <v>0</v>
      </c>
      <c r="AC26" s="536"/>
      <c r="AD26" s="536"/>
      <c r="AE26" s="536"/>
      <c r="AF26" s="536"/>
      <c r="AG26" s="129"/>
      <c r="AH26" s="343"/>
      <c r="AI26" s="156"/>
      <c r="AL26" s="156"/>
    </row>
    <row r="27" spans="1:43"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646">
        <v>2.2400000000000002</v>
      </c>
      <c r="X27" s="646"/>
      <c r="Y27" s="646"/>
      <c r="Z27" s="646"/>
      <c r="AA27" s="646"/>
      <c r="AB27" s="538">
        <v>1</v>
      </c>
      <c r="AC27" s="538"/>
      <c r="AD27" s="538"/>
      <c r="AE27" s="538"/>
      <c r="AF27" s="538"/>
      <c r="AG27" s="129"/>
      <c r="AH27" s="343"/>
      <c r="AI27" s="156"/>
      <c r="AL27" s="156"/>
    </row>
    <row r="28" spans="1:43"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645">
        <v>2.48</v>
      </c>
      <c r="X28" s="645"/>
      <c r="Y28" s="645"/>
      <c r="Z28" s="645"/>
      <c r="AA28" s="645"/>
      <c r="AB28" s="536">
        <v>2</v>
      </c>
      <c r="AC28" s="536"/>
      <c r="AD28" s="536"/>
      <c r="AE28" s="536"/>
      <c r="AF28" s="536"/>
      <c r="AG28" s="129"/>
      <c r="AH28" s="343"/>
      <c r="AI28" s="156"/>
      <c r="AL28" s="156"/>
    </row>
    <row r="29" spans="1:43" ht="15" customHeight="1" x14ac:dyDescent="0.2">
      <c r="A29" s="127"/>
      <c r="B29" s="529" t="s">
        <v>179</v>
      </c>
      <c r="C29" s="529"/>
      <c r="D29" s="529"/>
      <c r="E29" s="529"/>
      <c r="F29" s="612"/>
      <c r="G29" s="612"/>
      <c r="H29" s="612"/>
      <c r="I29" s="612"/>
      <c r="J29" s="612"/>
      <c r="K29" s="612"/>
      <c r="L29" s="612"/>
      <c r="M29" s="612"/>
      <c r="N29" s="612"/>
      <c r="O29" s="612"/>
      <c r="P29" s="612"/>
      <c r="Q29" s="612"/>
      <c r="R29" s="612"/>
      <c r="S29" s="612"/>
      <c r="T29" s="612"/>
      <c r="U29" s="612"/>
      <c r="V29" s="612"/>
      <c r="W29" s="647">
        <v>2.72</v>
      </c>
      <c r="X29" s="647"/>
      <c r="Y29" s="647"/>
      <c r="Z29" s="647"/>
      <c r="AA29" s="647"/>
      <c r="AB29" s="532">
        <v>3</v>
      </c>
      <c r="AC29" s="532"/>
      <c r="AD29" s="532"/>
      <c r="AE29" s="532"/>
      <c r="AF29" s="532"/>
      <c r="AG29" s="129"/>
      <c r="AH29" s="343"/>
      <c r="AJ29" s="344"/>
      <c r="AK29" s="345"/>
      <c r="AM29" s="344"/>
      <c r="AN29" s="345"/>
    </row>
    <row r="30" spans="1:43" ht="12.75" hidden="1" customHeight="1" x14ac:dyDescent="0.2">
      <c r="A30" s="235"/>
      <c r="B30" s="164"/>
      <c r="C30" s="164"/>
      <c r="D30" s="164"/>
      <c r="E30" s="236"/>
      <c r="F30" s="237"/>
      <c r="G30" s="237"/>
      <c r="H30" s="237"/>
      <c r="I30" s="237"/>
      <c r="J30" s="237"/>
      <c r="K30" s="237"/>
      <c r="L30" s="237"/>
      <c r="M30" s="237"/>
      <c r="N30" s="237"/>
      <c r="O30" s="237"/>
      <c r="P30" s="237"/>
      <c r="Q30" s="237"/>
      <c r="R30" s="237"/>
      <c r="S30" s="237"/>
      <c r="T30" s="237"/>
      <c r="U30" s="237"/>
      <c r="V30" s="238"/>
      <c r="W30" s="646">
        <v>2.96</v>
      </c>
      <c r="X30" s="646"/>
      <c r="Y30" s="646"/>
      <c r="Z30" s="646"/>
      <c r="AA30" s="646"/>
      <c r="AB30" s="538">
        <v>4</v>
      </c>
      <c r="AC30" s="538"/>
      <c r="AD30" s="538"/>
      <c r="AE30" s="538"/>
      <c r="AF30" s="538"/>
      <c r="AG30" s="129"/>
      <c r="AH30" s="343"/>
      <c r="AJ30" s="344"/>
      <c r="AK30" s="345"/>
      <c r="AM30" s="344"/>
      <c r="AN30" s="345"/>
    </row>
    <row r="31" spans="1:43" ht="15" customHeight="1" x14ac:dyDescent="0.2">
      <c r="A31" s="231"/>
      <c r="B31" s="533" t="s">
        <v>181</v>
      </c>
      <c r="C31" s="533"/>
      <c r="D31" s="533"/>
      <c r="E31" s="533"/>
      <c r="F31" s="614"/>
      <c r="G31" s="614"/>
      <c r="H31" s="614"/>
      <c r="I31" s="614"/>
      <c r="J31" s="614"/>
      <c r="K31" s="614"/>
      <c r="L31" s="614"/>
      <c r="M31" s="614"/>
      <c r="N31" s="614"/>
      <c r="O31" s="614"/>
      <c r="P31" s="614"/>
      <c r="Q31" s="614"/>
      <c r="R31" s="614"/>
      <c r="S31" s="614"/>
      <c r="T31" s="614"/>
      <c r="U31" s="614"/>
      <c r="V31" s="614"/>
      <c r="W31" s="645">
        <v>3.2</v>
      </c>
      <c r="X31" s="645"/>
      <c r="Y31" s="645"/>
      <c r="Z31" s="645"/>
      <c r="AA31" s="645"/>
      <c r="AB31" s="536">
        <v>5</v>
      </c>
      <c r="AC31" s="536"/>
      <c r="AD31" s="536"/>
      <c r="AE31" s="536"/>
      <c r="AF31" s="536"/>
      <c r="AG31" s="129"/>
      <c r="AH31" s="343"/>
      <c r="AI31" s="156"/>
      <c r="AL31" s="156"/>
    </row>
    <row r="32" spans="1:43" ht="10.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c r="AH32" s="343"/>
      <c r="AM32" s="9"/>
      <c r="AN32" s="9"/>
      <c r="AO32" s="9"/>
      <c r="AP32" s="9"/>
      <c r="AQ32" s="9"/>
    </row>
    <row r="33" spans="1:47"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c r="AH33" s="343"/>
      <c r="AN33" s="9"/>
      <c r="AO33" s="9"/>
      <c r="AP33" s="9"/>
      <c r="AQ33" s="9"/>
    </row>
    <row r="34" spans="1:47" ht="270.75" customHeight="1" x14ac:dyDescent="0.2">
      <c r="A34" s="171"/>
      <c r="B34" s="623" t="s">
        <v>355</v>
      </c>
      <c r="C34" s="623"/>
      <c r="D34" s="623"/>
      <c r="E34" s="623"/>
      <c r="F34" s="623"/>
      <c r="G34" s="623"/>
      <c r="H34" s="623"/>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129"/>
      <c r="AH34" s="343"/>
      <c r="AL34" s="189"/>
      <c r="AM34" s="173"/>
      <c r="AN34" s="346"/>
      <c r="AO34" s="346"/>
      <c r="AP34" s="189"/>
      <c r="AQ34" s="189"/>
      <c r="AR34" s="189"/>
      <c r="AS34" s="189"/>
      <c r="AT34" s="189"/>
      <c r="AU34" s="189"/>
    </row>
    <row r="35" spans="1:47" ht="3" customHeight="1" x14ac:dyDescent="0.2">
      <c r="A35" s="322"/>
      <c r="B35" s="648"/>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129"/>
      <c r="AH35" s="343"/>
      <c r="AL35" s="347"/>
      <c r="AM35" s="9"/>
      <c r="AN35" s="9"/>
      <c r="AO35" s="9"/>
      <c r="AP35" s="9"/>
      <c r="AQ35" s="9"/>
    </row>
    <row r="36" spans="1:47" ht="3" customHeight="1" x14ac:dyDescent="0.2">
      <c r="A36" s="185"/>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129"/>
      <c r="AH36" s="343"/>
      <c r="AM36" s="349"/>
      <c r="AN36" s="349"/>
      <c r="AO36" s="349"/>
      <c r="AP36" s="349"/>
      <c r="AQ36" s="349"/>
    </row>
    <row r="37" spans="1:47"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H37" s="350"/>
    </row>
    <row r="38" spans="1:47" ht="15.7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497"/>
      <c r="X38" s="497"/>
      <c r="Y38" s="497"/>
      <c r="Z38" s="497"/>
      <c r="AA38" s="497"/>
      <c r="AB38" s="498" t="str">
        <f>R17</f>
        <v>%</v>
      </c>
      <c r="AC38" s="498"/>
      <c r="AD38" s="498"/>
      <c r="AE38" s="498"/>
      <c r="AF38" s="498"/>
      <c r="AG38" s="129"/>
      <c r="AH38" s="343"/>
      <c r="AM38" s="9"/>
      <c r="AN38" s="9"/>
      <c r="AO38" s="9"/>
      <c r="AP38" s="9"/>
      <c r="AQ38" s="9"/>
    </row>
    <row r="39" spans="1:47"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c r="AH39" s="343"/>
      <c r="AM39" s="9"/>
      <c r="AN39" s="9"/>
      <c r="AO39" s="9"/>
      <c r="AP39" s="9"/>
      <c r="AQ39" s="9"/>
    </row>
    <row r="40" spans="1:47"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IF(W38="","",IF(W38&lt;W26,AB25,IF(W38&gt;W31,AB31,AI25)))</f>
        <v/>
      </c>
      <c r="AC40" s="575"/>
      <c r="AD40" s="575"/>
      <c r="AE40" s="575"/>
      <c r="AF40" s="575"/>
      <c r="AG40" s="129"/>
      <c r="AH40" s="343"/>
      <c r="AM40" s="9"/>
      <c r="AN40" s="9"/>
      <c r="AO40" s="9"/>
      <c r="AP40" s="9"/>
      <c r="AQ40" s="9"/>
    </row>
    <row r="41" spans="1:47"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c r="AH41" s="343"/>
      <c r="AM41" s="9"/>
      <c r="AN41" s="9"/>
      <c r="AO41" s="9"/>
      <c r="AP41" s="9"/>
      <c r="AQ41" s="9"/>
    </row>
    <row r="42" spans="1:47"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c r="AH42" s="343"/>
      <c r="AM42" s="9"/>
      <c r="AN42" s="9"/>
      <c r="AO42" s="9"/>
      <c r="AP42" s="9"/>
      <c r="AQ42" s="9"/>
    </row>
    <row r="43" spans="1:47" ht="12.75" hidden="1" customHeight="1" x14ac:dyDescent="0.2">
      <c r="A43" s="176"/>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29"/>
      <c r="AH43" s="343"/>
      <c r="AM43" s="9"/>
      <c r="AN43" s="9"/>
      <c r="AO43" s="9"/>
      <c r="AP43" s="9"/>
      <c r="AQ43" s="9"/>
    </row>
    <row r="44" spans="1:47" hidden="1" x14ac:dyDescent="0.2">
      <c r="A44" s="351"/>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c r="AH44" s="343"/>
    </row>
    <row r="45" spans="1:47"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c r="AH45" s="350"/>
    </row>
    <row r="46" spans="1:47" ht="3" hidden="1" customHeight="1" x14ac:dyDescent="0.2">
      <c r="A46" s="176"/>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29"/>
      <c r="AH46" s="343"/>
      <c r="AM46" s="9"/>
      <c r="AN46" s="9"/>
      <c r="AO46" s="9"/>
      <c r="AP46" s="9"/>
      <c r="AQ46" s="9"/>
    </row>
    <row r="47" spans="1:47" ht="15.75" hidden="1" x14ac:dyDescent="0.2">
      <c r="A47" s="178"/>
      <c r="B47" s="179" t="s">
        <v>188</v>
      </c>
      <c r="C47" s="181"/>
      <c r="D47" s="180"/>
      <c r="E47" s="180"/>
      <c r="F47" s="180"/>
      <c r="G47" s="180"/>
      <c r="H47" s="180"/>
      <c r="I47" s="180"/>
      <c r="J47" s="180"/>
      <c r="K47" s="180"/>
      <c r="L47" s="180"/>
      <c r="M47" s="180"/>
      <c r="N47" s="180"/>
      <c r="O47" s="180"/>
      <c r="P47" s="180"/>
      <c r="Q47" s="180"/>
      <c r="R47" s="180"/>
      <c r="S47" s="180"/>
      <c r="T47" s="180"/>
      <c r="U47" s="180"/>
      <c r="V47" s="182"/>
      <c r="W47" s="504" t="s">
        <v>189</v>
      </c>
      <c r="X47" s="504"/>
      <c r="Y47" s="504"/>
      <c r="Z47" s="504"/>
      <c r="AA47" s="504"/>
      <c r="AB47" s="505" t="s">
        <v>172</v>
      </c>
      <c r="AC47" s="505"/>
      <c r="AD47" s="505"/>
      <c r="AE47" s="505"/>
      <c r="AF47" s="505"/>
      <c r="AG47" s="129"/>
      <c r="AH47" s="343"/>
    </row>
    <row r="48" spans="1:47" s="174" customFormat="1" ht="3" hidden="1"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c r="AH48" s="350"/>
    </row>
    <row r="49" spans="1:34" ht="14.25" hidden="1" customHeight="1" x14ac:dyDescent="0.2">
      <c r="A49" s="183"/>
      <c r="B49" s="189"/>
      <c r="C49" s="189"/>
      <c r="D49" s="649" t="s">
        <v>356</v>
      </c>
      <c r="E49" s="649"/>
      <c r="F49" s="649" t="s">
        <v>357</v>
      </c>
      <c r="G49" s="649"/>
      <c r="H49" s="649" t="s">
        <v>358</v>
      </c>
      <c r="I49" s="649"/>
      <c r="J49" s="649" t="s">
        <v>359</v>
      </c>
      <c r="K49" s="649"/>
      <c r="L49" s="649" t="s">
        <v>360</v>
      </c>
      <c r="M49" s="649"/>
      <c r="N49" s="649" t="s">
        <v>361</v>
      </c>
      <c r="O49" s="649"/>
      <c r="P49" s="172"/>
      <c r="Q49" s="649" t="s">
        <v>362</v>
      </c>
      <c r="R49" s="649"/>
      <c r="S49" s="649" t="s">
        <v>363</v>
      </c>
      <c r="T49" s="649"/>
      <c r="U49" s="649" t="s">
        <v>364</v>
      </c>
      <c r="V49" s="649"/>
      <c r="W49" s="650" t="s">
        <v>46</v>
      </c>
      <c r="X49" s="650"/>
      <c r="Y49" s="650"/>
      <c r="Z49" s="650"/>
      <c r="AA49" s="650"/>
      <c r="AB49" s="651"/>
      <c r="AC49" s="651"/>
      <c r="AD49" s="651"/>
      <c r="AE49" s="651"/>
      <c r="AF49" s="651"/>
      <c r="AG49" s="129"/>
      <c r="AH49" s="343"/>
    </row>
    <row r="50" spans="1:34" ht="3" hidden="1" customHeight="1" x14ac:dyDescent="0.2">
      <c r="A50" s="133"/>
      <c r="B50" s="186"/>
      <c r="C50" s="187"/>
      <c r="D50" s="136"/>
      <c r="E50" s="136"/>
      <c r="F50" s="136"/>
      <c r="G50" s="136"/>
      <c r="H50" s="136"/>
      <c r="I50" s="352"/>
      <c r="J50" s="136"/>
      <c r="K50" s="136"/>
      <c r="L50" s="186"/>
      <c r="M50" s="186"/>
      <c r="N50" s="186"/>
      <c r="O50" s="353"/>
      <c r="P50" s="186"/>
      <c r="Q50" s="186"/>
      <c r="R50" s="186"/>
      <c r="S50" s="353"/>
      <c r="T50" s="186"/>
      <c r="U50" s="186"/>
      <c r="V50" s="353"/>
      <c r="W50" s="134"/>
      <c r="X50" s="134"/>
      <c r="Y50" s="134"/>
      <c r="Z50" s="134"/>
      <c r="AA50" s="188"/>
      <c r="AB50" s="70"/>
      <c r="AC50" s="70"/>
      <c r="AD50" s="70"/>
      <c r="AE50" s="70"/>
      <c r="AF50" s="70"/>
      <c r="AG50" s="129"/>
      <c r="AH50" s="343"/>
    </row>
    <row r="51" spans="1:34" ht="12.75" hidden="1" customHeight="1" x14ac:dyDescent="0.2">
      <c r="A51" s="183"/>
      <c r="B51" s="506" t="s">
        <v>365</v>
      </c>
      <c r="C51" s="506"/>
      <c r="D51" s="652"/>
      <c r="E51" s="652"/>
      <c r="F51" s="652"/>
      <c r="G51" s="652"/>
      <c r="H51" s="652"/>
      <c r="I51" s="652"/>
      <c r="J51" s="652"/>
      <c r="K51" s="652"/>
      <c r="L51" s="652"/>
      <c r="M51" s="652"/>
      <c r="N51" s="652"/>
      <c r="O51" s="652"/>
      <c r="P51" s="354"/>
      <c r="Q51" s="652"/>
      <c r="R51" s="652"/>
      <c r="S51" s="652"/>
      <c r="T51" s="652"/>
      <c r="U51" s="652"/>
      <c r="V51" s="652"/>
      <c r="W51" s="650" t="s">
        <v>46</v>
      </c>
      <c r="X51" s="650"/>
      <c r="Y51" s="650"/>
      <c r="Z51" s="650"/>
      <c r="AA51" s="650"/>
      <c r="AB51" s="651" t="s">
        <v>51</v>
      </c>
      <c r="AC51" s="651"/>
      <c r="AD51" s="651"/>
      <c r="AE51" s="651"/>
      <c r="AF51" s="651"/>
      <c r="AG51" s="129"/>
      <c r="AH51" s="343"/>
    </row>
    <row r="52" spans="1:34" ht="3" hidden="1" customHeight="1" x14ac:dyDescent="0.2">
      <c r="A52" s="133"/>
      <c r="B52" s="186"/>
      <c r="C52" s="187"/>
      <c r="D52" s="136"/>
      <c r="E52" s="136"/>
      <c r="F52" s="136"/>
      <c r="G52" s="136"/>
      <c r="H52" s="136"/>
      <c r="I52" s="136"/>
      <c r="J52" s="136"/>
      <c r="K52" s="136"/>
      <c r="L52" s="136"/>
      <c r="M52" s="136"/>
      <c r="N52" s="136"/>
      <c r="O52" s="136"/>
      <c r="P52" s="134"/>
      <c r="Q52" s="136"/>
      <c r="R52" s="136"/>
      <c r="S52" s="136"/>
      <c r="T52" s="136"/>
      <c r="U52" s="136"/>
      <c r="V52" s="136"/>
      <c r="W52" s="136"/>
      <c r="X52" s="136"/>
      <c r="Y52" s="134"/>
      <c r="Z52" s="134"/>
      <c r="AA52" s="188"/>
      <c r="AB52" s="70"/>
      <c r="AC52" s="70"/>
      <c r="AD52" s="70"/>
      <c r="AE52" s="70"/>
      <c r="AF52" s="70"/>
      <c r="AG52" s="129"/>
      <c r="AH52" s="343"/>
    </row>
    <row r="53" spans="1:34" ht="12.75" hidden="1" customHeight="1" x14ac:dyDescent="0.2">
      <c r="A53" s="183"/>
      <c r="B53" s="506" t="s">
        <v>366</v>
      </c>
      <c r="C53" s="506"/>
      <c r="D53" s="652"/>
      <c r="E53" s="652"/>
      <c r="F53" s="652"/>
      <c r="G53" s="652"/>
      <c r="H53" s="652"/>
      <c r="I53" s="652"/>
      <c r="J53" s="652"/>
      <c r="K53" s="652"/>
      <c r="L53" s="652"/>
      <c r="M53" s="652"/>
      <c r="N53" s="652"/>
      <c r="O53" s="652"/>
      <c r="P53" s="354"/>
      <c r="Q53" s="652"/>
      <c r="R53" s="652"/>
      <c r="S53" s="652"/>
      <c r="T53" s="652"/>
      <c r="U53" s="652"/>
      <c r="V53" s="652"/>
      <c r="W53" s="650" t="s">
        <v>46</v>
      </c>
      <c r="X53" s="650"/>
      <c r="Y53" s="650"/>
      <c r="Z53" s="650"/>
      <c r="AA53" s="650"/>
      <c r="AB53" s="651" t="s">
        <v>46</v>
      </c>
      <c r="AC53" s="651"/>
      <c r="AD53" s="651"/>
      <c r="AE53" s="651"/>
      <c r="AF53" s="651"/>
      <c r="AG53" s="129"/>
      <c r="AH53" s="343"/>
    </row>
    <row r="54" spans="1:34" ht="3" hidden="1" customHeight="1" x14ac:dyDescent="0.2">
      <c r="A54" s="133"/>
      <c r="B54" s="186"/>
      <c r="C54" s="187"/>
      <c r="D54" s="136"/>
      <c r="E54" s="136"/>
      <c r="F54" s="136"/>
      <c r="G54" s="136"/>
      <c r="H54" s="136"/>
      <c r="I54" s="136"/>
      <c r="J54" s="136"/>
      <c r="K54" s="136"/>
      <c r="L54" s="136"/>
      <c r="M54" s="136"/>
      <c r="N54" s="136"/>
      <c r="O54" s="136"/>
      <c r="P54" s="186"/>
      <c r="Q54" s="136"/>
      <c r="R54" s="136"/>
      <c r="S54" s="136"/>
      <c r="T54" s="136"/>
      <c r="U54" s="136"/>
      <c r="V54" s="136"/>
      <c r="W54" s="136"/>
      <c r="X54" s="136"/>
      <c r="Y54" s="134"/>
      <c r="Z54" s="134"/>
      <c r="AA54" s="134"/>
      <c r="AB54" s="70"/>
      <c r="AC54" s="70"/>
      <c r="AD54" s="70"/>
      <c r="AE54" s="70"/>
      <c r="AF54" s="70"/>
      <c r="AG54" s="129"/>
      <c r="AH54" s="343"/>
    </row>
    <row r="55" spans="1:34" ht="12" hidden="1" customHeight="1" x14ac:dyDescent="0.2">
      <c r="A55" s="183"/>
      <c r="B55" s="506" t="s">
        <v>367</v>
      </c>
      <c r="C55" s="506"/>
      <c r="D55" s="652"/>
      <c r="E55" s="652"/>
      <c r="F55" s="652"/>
      <c r="G55" s="652"/>
      <c r="H55" s="652"/>
      <c r="I55" s="652"/>
      <c r="J55" s="652"/>
      <c r="K55" s="652"/>
      <c r="L55" s="652"/>
      <c r="M55" s="652"/>
      <c r="N55" s="652"/>
      <c r="O55" s="652"/>
      <c r="P55" s="354"/>
      <c r="Q55" s="652"/>
      <c r="R55" s="652"/>
      <c r="S55" s="652"/>
      <c r="T55" s="652"/>
      <c r="U55" s="652"/>
      <c r="V55" s="652"/>
      <c r="W55" s="650" t="s">
        <v>46</v>
      </c>
      <c r="X55" s="650"/>
      <c r="Y55" s="650"/>
      <c r="Z55" s="650"/>
      <c r="AA55" s="650"/>
      <c r="AB55" s="651" t="s">
        <v>237</v>
      </c>
      <c r="AC55" s="651"/>
      <c r="AD55" s="651"/>
      <c r="AE55" s="651"/>
      <c r="AF55" s="651"/>
      <c r="AG55" s="129"/>
      <c r="AH55" s="343"/>
    </row>
    <row r="56" spans="1:34" ht="3" hidden="1" customHeight="1" x14ac:dyDescent="0.2">
      <c r="A56" s="133"/>
      <c r="B56" s="186"/>
      <c r="C56" s="187"/>
      <c r="D56" s="136"/>
      <c r="E56" s="136"/>
      <c r="F56" s="136"/>
      <c r="G56" s="136"/>
      <c r="H56" s="136"/>
      <c r="I56" s="136"/>
      <c r="J56" s="136"/>
      <c r="K56" s="136"/>
      <c r="L56" s="136"/>
      <c r="M56" s="136"/>
      <c r="N56" s="136"/>
      <c r="O56" s="136"/>
      <c r="P56" s="134"/>
      <c r="Q56" s="136"/>
      <c r="R56" s="136"/>
      <c r="S56" s="136"/>
      <c r="T56" s="136"/>
      <c r="U56" s="136"/>
      <c r="V56" s="136"/>
      <c r="W56" s="136"/>
      <c r="X56" s="136"/>
      <c r="Y56" s="134"/>
      <c r="Z56" s="134"/>
      <c r="AA56" s="134"/>
      <c r="AB56" s="134"/>
      <c r="AC56" s="134"/>
      <c r="AD56" s="134"/>
      <c r="AE56" s="134"/>
      <c r="AF56" s="134"/>
      <c r="AG56" s="129"/>
      <c r="AH56" s="343"/>
    </row>
    <row r="57" spans="1:34" ht="12" hidden="1" customHeight="1" x14ac:dyDescent="0.2">
      <c r="A57" s="183"/>
      <c r="B57" s="506" t="s">
        <v>368</v>
      </c>
      <c r="C57" s="506"/>
      <c r="D57" s="652"/>
      <c r="E57" s="652"/>
      <c r="F57" s="652"/>
      <c r="G57" s="652"/>
      <c r="H57" s="652"/>
      <c r="I57" s="652"/>
      <c r="J57" s="652"/>
      <c r="K57" s="652"/>
      <c r="L57" s="652"/>
      <c r="M57" s="652"/>
      <c r="N57" s="652"/>
      <c r="O57" s="652"/>
      <c r="P57" s="354"/>
      <c r="Q57" s="652"/>
      <c r="R57" s="652"/>
      <c r="S57" s="652"/>
      <c r="T57" s="652"/>
      <c r="U57" s="652"/>
      <c r="V57" s="652"/>
      <c r="W57" s="650" t="s">
        <v>46</v>
      </c>
      <c r="X57" s="650"/>
      <c r="Y57" s="650"/>
      <c r="Z57" s="650"/>
      <c r="AA57" s="650"/>
      <c r="AB57" s="651" t="s">
        <v>237</v>
      </c>
      <c r="AC57" s="651"/>
      <c r="AD57" s="651"/>
      <c r="AE57" s="651"/>
      <c r="AF57" s="651"/>
      <c r="AG57" s="129"/>
      <c r="AH57" s="343"/>
    </row>
    <row r="58" spans="1:34" ht="3" hidden="1" customHeight="1" x14ac:dyDescent="0.2">
      <c r="A58" s="133"/>
      <c r="B58" s="186"/>
      <c r="C58" s="187"/>
      <c r="D58" s="136"/>
      <c r="E58" s="136"/>
      <c r="F58" s="136"/>
      <c r="G58" s="136"/>
      <c r="H58" s="136"/>
      <c r="I58" s="136"/>
      <c r="J58" s="136"/>
      <c r="K58" s="136"/>
      <c r="L58" s="136"/>
      <c r="M58" s="136"/>
      <c r="N58" s="136"/>
      <c r="O58" s="136"/>
      <c r="P58" s="134"/>
      <c r="Q58" s="136"/>
      <c r="R58" s="136"/>
      <c r="S58" s="136"/>
      <c r="T58" s="136"/>
      <c r="U58" s="136"/>
      <c r="V58" s="136"/>
      <c r="W58" s="136"/>
      <c r="X58" s="136"/>
      <c r="Y58" s="134"/>
      <c r="Z58" s="134"/>
      <c r="AA58" s="134"/>
      <c r="AB58" s="70"/>
      <c r="AC58" s="70"/>
      <c r="AD58" s="70"/>
      <c r="AE58" s="70"/>
      <c r="AF58" s="70"/>
      <c r="AG58" s="129"/>
      <c r="AH58" s="343"/>
    </row>
    <row r="59" spans="1:34" ht="12" hidden="1" customHeight="1" x14ac:dyDescent="0.2">
      <c r="A59" s="183"/>
      <c r="B59" s="506" t="s">
        <v>369</v>
      </c>
      <c r="C59" s="506"/>
      <c r="D59" s="652"/>
      <c r="E59" s="652"/>
      <c r="F59" s="652"/>
      <c r="G59" s="652"/>
      <c r="H59" s="652"/>
      <c r="I59" s="652"/>
      <c r="J59" s="652"/>
      <c r="K59" s="652"/>
      <c r="L59" s="652"/>
      <c r="M59" s="652"/>
      <c r="N59" s="652"/>
      <c r="O59" s="652"/>
      <c r="P59" s="354"/>
      <c r="Q59" s="652"/>
      <c r="R59" s="652"/>
      <c r="S59" s="652"/>
      <c r="T59" s="652"/>
      <c r="U59" s="652"/>
      <c r="V59" s="652"/>
      <c r="W59" s="650" t="s">
        <v>46</v>
      </c>
      <c r="X59" s="650"/>
      <c r="Y59" s="650"/>
      <c r="Z59" s="650"/>
      <c r="AA59" s="650"/>
      <c r="AB59" s="651" t="s">
        <v>46</v>
      </c>
      <c r="AC59" s="651"/>
      <c r="AD59" s="651"/>
      <c r="AE59" s="651"/>
      <c r="AF59" s="651"/>
      <c r="AG59" s="129"/>
      <c r="AH59" s="343"/>
    </row>
    <row r="60" spans="1:34" ht="3" hidden="1" customHeight="1" x14ac:dyDescent="0.2">
      <c r="A60" s="133"/>
      <c r="B60" s="186"/>
      <c r="C60" s="187"/>
      <c r="D60" s="136"/>
      <c r="E60" s="136"/>
      <c r="F60" s="136"/>
      <c r="G60" s="136"/>
      <c r="H60" s="136"/>
      <c r="I60" s="136"/>
      <c r="J60" s="136"/>
      <c r="K60" s="136"/>
      <c r="L60" s="136"/>
      <c r="M60" s="136"/>
      <c r="N60" s="136"/>
      <c r="O60" s="136"/>
      <c r="P60" s="186"/>
      <c r="Q60" s="136"/>
      <c r="R60" s="136"/>
      <c r="S60" s="136"/>
      <c r="T60" s="136"/>
      <c r="U60" s="136"/>
      <c r="V60" s="136"/>
      <c r="W60" s="136"/>
      <c r="X60" s="136"/>
      <c r="Y60" s="134"/>
      <c r="Z60" s="134"/>
      <c r="AA60" s="134"/>
      <c r="AB60" s="70"/>
      <c r="AC60" s="70"/>
      <c r="AD60" s="70"/>
      <c r="AE60" s="70"/>
      <c r="AF60" s="70"/>
      <c r="AG60" s="129"/>
      <c r="AH60" s="343"/>
    </row>
    <row r="61" spans="1:34" ht="12" hidden="1" customHeight="1" x14ac:dyDescent="0.2">
      <c r="A61" s="183"/>
      <c r="B61" s="506" t="s">
        <v>370</v>
      </c>
      <c r="C61" s="506"/>
      <c r="D61" s="652"/>
      <c r="E61" s="652"/>
      <c r="F61" s="652"/>
      <c r="G61" s="652"/>
      <c r="H61" s="652"/>
      <c r="I61" s="652"/>
      <c r="J61" s="652"/>
      <c r="K61" s="652"/>
      <c r="L61" s="652"/>
      <c r="M61" s="652"/>
      <c r="N61" s="652"/>
      <c r="O61" s="652"/>
      <c r="P61" s="354"/>
      <c r="Q61" s="652"/>
      <c r="R61" s="652"/>
      <c r="S61" s="652"/>
      <c r="T61" s="652"/>
      <c r="U61" s="652"/>
      <c r="V61" s="652"/>
      <c r="W61" s="650" t="s">
        <v>46</v>
      </c>
      <c r="X61" s="650"/>
      <c r="Y61" s="650"/>
      <c r="Z61" s="650"/>
      <c r="AA61" s="650"/>
      <c r="AB61" s="651" t="s">
        <v>46</v>
      </c>
      <c r="AC61" s="651"/>
      <c r="AD61" s="651"/>
      <c r="AE61" s="651"/>
      <c r="AF61" s="651"/>
      <c r="AG61" s="129"/>
      <c r="AH61" s="343"/>
    </row>
    <row r="62" spans="1:34" ht="3" hidden="1" customHeight="1" x14ac:dyDescent="0.2">
      <c r="A62" s="133"/>
      <c r="B62" s="186"/>
      <c r="C62" s="187"/>
      <c r="D62" s="136"/>
      <c r="E62" s="136"/>
      <c r="F62" s="136"/>
      <c r="G62" s="136"/>
      <c r="H62" s="136"/>
      <c r="I62" s="136"/>
      <c r="J62" s="136"/>
      <c r="K62" s="136"/>
      <c r="L62" s="136"/>
      <c r="M62" s="136"/>
      <c r="N62" s="136"/>
      <c r="O62" s="244"/>
      <c r="P62" s="134"/>
      <c r="Q62" s="136"/>
      <c r="R62" s="136"/>
      <c r="S62" s="136"/>
      <c r="T62" s="136"/>
      <c r="U62" s="136"/>
      <c r="V62" s="136"/>
      <c r="W62" s="136"/>
      <c r="X62" s="136"/>
      <c r="Y62" s="134"/>
      <c r="Z62" s="134"/>
      <c r="AA62" s="134"/>
      <c r="AB62" s="70"/>
      <c r="AC62" s="70"/>
      <c r="AD62" s="70"/>
      <c r="AE62" s="70"/>
      <c r="AF62" s="70"/>
      <c r="AG62" s="129"/>
      <c r="AH62" s="343"/>
    </row>
    <row r="63" spans="1:34" ht="12" hidden="1" customHeight="1" x14ac:dyDescent="0.2">
      <c r="A63" s="183"/>
      <c r="B63" s="506" t="s">
        <v>371</v>
      </c>
      <c r="C63" s="506"/>
      <c r="D63" s="652"/>
      <c r="E63" s="652"/>
      <c r="F63" s="652"/>
      <c r="G63" s="652"/>
      <c r="H63" s="652"/>
      <c r="I63" s="652"/>
      <c r="J63" s="652"/>
      <c r="K63" s="652"/>
      <c r="L63" s="652"/>
      <c r="M63" s="652"/>
      <c r="N63" s="652"/>
      <c r="O63" s="652"/>
      <c r="P63" s="354"/>
      <c r="Q63" s="652"/>
      <c r="R63" s="652"/>
      <c r="S63" s="652"/>
      <c r="T63" s="652"/>
      <c r="U63" s="652"/>
      <c r="V63" s="652"/>
      <c r="W63" s="650" t="s">
        <v>46</v>
      </c>
      <c r="X63" s="650"/>
      <c r="Y63" s="650"/>
      <c r="Z63" s="650"/>
      <c r="AA63" s="650"/>
      <c r="AB63" s="651" t="s">
        <v>46</v>
      </c>
      <c r="AC63" s="651"/>
      <c r="AD63" s="651"/>
      <c r="AE63" s="651"/>
      <c r="AF63" s="651"/>
      <c r="AG63" s="129"/>
      <c r="AH63" s="343"/>
    </row>
    <row r="64" spans="1:34" ht="3" hidden="1" customHeight="1" x14ac:dyDescent="0.2">
      <c r="A64" s="133"/>
      <c r="B64" s="186"/>
      <c r="C64" s="187"/>
      <c r="D64" s="136"/>
      <c r="E64" s="136"/>
      <c r="F64" s="136"/>
      <c r="G64" s="136"/>
      <c r="H64" s="136"/>
      <c r="I64" s="136"/>
      <c r="J64" s="136"/>
      <c r="K64" s="136"/>
      <c r="L64" s="136"/>
      <c r="M64" s="136"/>
      <c r="N64" s="136"/>
      <c r="O64" s="136"/>
      <c r="P64" s="134"/>
      <c r="Q64" s="136"/>
      <c r="R64" s="136"/>
      <c r="S64" s="136"/>
      <c r="T64" s="136"/>
      <c r="U64" s="136"/>
      <c r="V64" s="136"/>
      <c r="W64" s="136"/>
      <c r="X64" s="136"/>
      <c r="Y64" s="134"/>
      <c r="Z64" s="134"/>
      <c r="AA64" s="134"/>
      <c r="AB64" s="134"/>
      <c r="AC64" s="134"/>
      <c r="AD64" s="134"/>
      <c r="AE64" s="134"/>
      <c r="AF64" s="134"/>
      <c r="AG64" s="129"/>
      <c r="AH64" s="343"/>
    </row>
    <row r="65" spans="1:34" ht="12" hidden="1" customHeight="1" x14ac:dyDescent="0.2">
      <c r="A65" s="183"/>
      <c r="B65" s="506" t="s">
        <v>372</v>
      </c>
      <c r="C65" s="506"/>
      <c r="D65" s="652"/>
      <c r="E65" s="652"/>
      <c r="F65" s="652"/>
      <c r="G65" s="652"/>
      <c r="H65" s="652"/>
      <c r="I65" s="652"/>
      <c r="J65" s="652"/>
      <c r="K65" s="652"/>
      <c r="L65" s="652"/>
      <c r="M65" s="652"/>
      <c r="N65" s="652"/>
      <c r="O65" s="652"/>
      <c r="P65" s="354"/>
      <c r="Q65" s="652"/>
      <c r="R65" s="652"/>
      <c r="S65" s="652"/>
      <c r="T65" s="652"/>
      <c r="U65" s="652"/>
      <c r="V65" s="652"/>
      <c r="W65" s="650" t="s">
        <v>46</v>
      </c>
      <c r="X65" s="650"/>
      <c r="Y65" s="650"/>
      <c r="Z65" s="650"/>
      <c r="AA65" s="650"/>
      <c r="AB65" s="651" t="s">
        <v>46</v>
      </c>
      <c r="AC65" s="651"/>
      <c r="AD65" s="651"/>
      <c r="AE65" s="651"/>
      <c r="AF65" s="651"/>
      <c r="AG65" s="129"/>
      <c r="AH65" s="343"/>
    </row>
    <row r="66" spans="1:34" ht="12.75" hidden="1" customHeight="1" x14ac:dyDescent="0.2">
      <c r="A66" s="133"/>
      <c r="B66" s="134"/>
      <c r="C66" s="135"/>
      <c r="D66" s="136"/>
      <c r="E66" s="136"/>
      <c r="F66" s="136"/>
      <c r="G66" s="136"/>
      <c r="H66" s="136"/>
      <c r="I66" s="136"/>
      <c r="J66" s="136"/>
      <c r="K66" s="136"/>
      <c r="L66" s="136"/>
      <c r="M66" s="136"/>
      <c r="N66" s="136"/>
      <c r="O66" s="136"/>
      <c r="P66" s="134"/>
      <c r="Q66" s="136"/>
      <c r="R66" s="136"/>
      <c r="S66" s="136"/>
      <c r="T66" s="136"/>
      <c r="U66" s="136"/>
      <c r="V66" s="136"/>
      <c r="W66" s="136"/>
      <c r="X66" s="136"/>
      <c r="Y66" s="134"/>
      <c r="Z66" s="134"/>
      <c r="AA66" s="134"/>
      <c r="AB66" s="134"/>
      <c r="AC66" s="134"/>
      <c r="AD66" s="134"/>
      <c r="AE66" s="134"/>
      <c r="AF66" s="134"/>
      <c r="AG66" s="129"/>
      <c r="AH66" s="343"/>
    </row>
    <row r="67" spans="1:34" ht="12.75" hidden="1" customHeight="1" x14ac:dyDescent="0.2">
      <c r="A67" s="183"/>
      <c r="B67" s="177"/>
      <c r="C67" s="177"/>
      <c r="D67" s="177"/>
      <c r="E67" s="342"/>
      <c r="F67" s="177"/>
      <c r="G67" s="342"/>
      <c r="H67" s="177"/>
      <c r="I67" s="342"/>
      <c r="J67" s="177"/>
      <c r="K67" s="342"/>
      <c r="L67" s="177"/>
      <c r="M67" s="342"/>
      <c r="N67" s="177"/>
      <c r="O67" s="342"/>
      <c r="P67" s="209"/>
      <c r="Q67" s="177"/>
      <c r="R67" s="342"/>
      <c r="S67" s="177"/>
      <c r="T67" s="342"/>
      <c r="U67" s="177"/>
      <c r="V67" s="355"/>
      <c r="W67" s="189"/>
      <c r="X67" s="355"/>
      <c r="Y67" s="191"/>
      <c r="Z67" s="191"/>
      <c r="AA67" s="191"/>
      <c r="AB67" s="651"/>
      <c r="AC67" s="651"/>
      <c r="AD67" s="651"/>
      <c r="AE67" s="651"/>
      <c r="AF67" s="651"/>
      <c r="AG67" s="129"/>
      <c r="AH67" s="343"/>
    </row>
    <row r="68" spans="1:34"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202"/>
      <c r="W68" s="202"/>
      <c r="X68" s="202"/>
      <c r="Y68" s="202"/>
      <c r="Z68" s="202"/>
      <c r="AA68" s="356"/>
      <c r="AB68" s="199"/>
      <c r="AC68" s="199"/>
      <c r="AD68" s="199"/>
      <c r="AE68" s="199"/>
      <c r="AF68" s="199"/>
      <c r="AG68" s="129"/>
      <c r="AH68" s="343"/>
    </row>
    <row r="69" spans="1:34" ht="12.75" hidden="1" customHeight="1" x14ac:dyDescent="0.2">
      <c r="A69" s="176"/>
      <c r="B69" s="199"/>
      <c r="C69" s="199"/>
      <c r="D69" s="200"/>
      <c r="E69" s="200"/>
      <c r="F69" s="200"/>
      <c r="G69" s="200"/>
      <c r="H69" s="201"/>
      <c r="I69" s="201"/>
      <c r="J69" s="201"/>
      <c r="K69" s="201"/>
      <c r="L69" s="199"/>
      <c r="M69" s="199"/>
      <c r="N69" s="199"/>
      <c r="O69" s="199"/>
      <c r="P69" s="199"/>
      <c r="Q69" s="199"/>
      <c r="R69" s="199"/>
      <c r="S69" s="199"/>
      <c r="T69" s="199"/>
      <c r="U69" s="199"/>
      <c r="V69" s="202"/>
      <c r="W69" s="189"/>
      <c r="X69" s="355"/>
      <c r="Y69" s="191"/>
      <c r="Z69" s="191"/>
      <c r="AA69" s="191"/>
      <c r="AB69" s="651"/>
      <c r="AC69" s="651"/>
      <c r="AD69" s="651"/>
      <c r="AE69" s="651"/>
      <c r="AF69" s="651"/>
      <c r="AG69" s="129"/>
      <c r="AH69" s="343"/>
    </row>
    <row r="70" spans="1:34"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202"/>
      <c r="W70" s="202"/>
      <c r="X70" s="202"/>
      <c r="Y70" s="202"/>
      <c r="Z70" s="202"/>
      <c r="AA70" s="202"/>
      <c r="AB70" s="199"/>
      <c r="AC70" s="199"/>
      <c r="AD70" s="199"/>
      <c r="AE70" s="199"/>
      <c r="AF70" s="199"/>
      <c r="AG70" s="129"/>
      <c r="AH70" s="343"/>
    </row>
    <row r="71" spans="1:34" ht="12.75" hidden="1" customHeight="1" x14ac:dyDescent="0.2">
      <c r="A71" s="176"/>
      <c r="B71" s="199"/>
      <c r="C71" s="199"/>
      <c r="D71" s="200"/>
      <c r="E71" s="200"/>
      <c r="F71" s="200"/>
      <c r="G71" s="200"/>
      <c r="H71" s="201"/>
      <c r="I71" s="201"/>
      <c r="J71" s="201"/>
      <c r="K71" s="201"/>
      <c r="L71" s="199"/>
      <c r="M71" s="199"/>
      <c r="N71" s="199"/>
      <c r="O71" s="199"/>
      <c r="P71" s="199"/>
      <c r="Q71" s="199"/>
      <c r="R71" s="199"/>
      <c r="S71" s="199"/>
      <c r="T71" s="199"/>
      <c r="U71" s="199"/>
      <c r="V71" s="202"/>
      <c r="W71" s="189"/>
      <c r="X71" s="355"/>
      <c r="Y71" s="191"/>
      <c r="Z71" s="191"/>
      <c r="AA71" s="191"/>
      <c r="AB71" s="651"/>
      <c r="AC71" s="651"/>
      <c r="AD71" s="651"/>
      <c r="AE71" s="651"/>
      <c r="AF71" s="651"/>
      <c r="AG71" s="129"/>
      <c r="AH71" s="343"/>
    </row>
    <row r="72" spans="1:34"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202"/>
      <c r="W72" s="202"/>
      <c r="X72" s="202"/>
      <c r="Y72" s="202"/>
      <c r="Z72" s="202"/>
      <c r="AA72" s="202"/>
      <c r="AB72" s="199"/>
      <c r="AC72" s="199"/>
      <c r="AD72" s="199"/>
      <c r="AE72" s="199"/>
      <c r="AF72" s="199"/>
      <c r="AG72" s="129"/>
      <c r="AH72" s="343"/>
    </row>
    <row r="73" spans="1:34" ht="12.75" hidden="1" customHeight="1" x14ac:dyDescent="0.2">
      <c r="A73" s="176"/>
      <c r="B73" s="199"/>
      <c r="C73" s="199"/>
      <c r="D73" s="200"/>
      <c r="E73" s="200"/>
      <c r="F73" s="200"/>
      <c r="G73" s="200"/>
      <c r="H73" s="201"/>
      <c r="I73" s="201"/>
      <c r="J73" s="201"/>
      <c r="K73" s="201"/>
      <c r="L73" s="199"/>
      <c r="M73" s="199"/>
      <c r="N73" s="199"/>
      <c r="O73" s="199"/>
      <c r="P73" s="199"/>
      <c r="Q73" s="199"/>
      <c r="R73" s="199"/>
      <c r="S73" s="199"/>
      <c r="T73" s="199"/>
      <c r="U73" s="199"/>
      <c r="V73" s="202"/>
      <c r="W73" s="189"/>
      <c r="X73" s="355"/>
      <c r="Y73" s="191"/>
      <c r="Z73" s="191"/>
      <c r="AA73" s="191"/>
      <c r="AB73" s="651"/>
      <c r="AC73" s="651"/>
      <c r="AD73" s="651"/>
      <c r="AE73" s="651"/>
      <c r="AF73" s="651"/>
      <c r="AG73" s="129"/>
      <c r="AH73" s="343"/>
    </row>
    <row r="74" spans="1:34"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202"/>
      <c r="W74" s="189"/>
      <c r="X74" s="202"/>
      <c r="Y74" s="202"/>
      <c r="Z74" s="202"/>
      <c r="AA74" s="202"/>
      <c r="AB74" s="199"/>
      <c r="AC74" s="199"/>
      <c r="AD74" s="199"/>
      <c r="AE74" s="199"/>
      <c r="AF74" s="199"/>
      <c r="AG74" s="129"/>
      <c r="AH74" s="343"/>
    </row>
    <row r="75" spans="1:34" ht="12.75" hidden="1" customHeight="1" x14ac:dyDescent="0.2">
      <c r="A75" s="176"/>
      <c r="B75" s="199"/>
      <c r="C75" s="199"/>
      <c r="D75" s="200"/>
      <c r="E75" s="200"/>
      <c r="F75" s="200"/>
      <c r="G75" s="200"/>
      <c r="H75" s="201"/>
      <c r="I75" s="201"/>
      <c r="J75" s="201"/>
      <c r="K75" s="201"/>
      <c r="L75" s="199"/>
      <c r="M75" s="199"/>
      <c r="N75" s="199"/>
      <c r="O75" s="199"/>
      <c r="P75" s="199"/>
      <c r="Q75" s="199"/>
      <c r="R75" s="199"/>
      <c r="S75" s="199"/>
      <c r="T75" s="199"/>
      <c r="U75" s="199"/>
      <c r="V75" s="202"/>
      <c r="W75" s="189"/>
      <c r="X75" s="355"/>
      <c r="Y75" s="191"/>
      <c r="Z75" s="191"/>
      <c r="AA75" s="191"/>
      <c r="AB75" s="651"/>
      <c r="AC75" s="651"/>
      <c r="AD75" s="651"/>
      <c r="AE75" s="651"/>
      <c r="AF75" s="651"/>
      <c r="AG75" s="129"/>
      <c r="AH75" s="343"/>
    </row>
    <row r="76" spans="1:34"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202"/>
      <c r="W76" s="202"/>
      <c r="X76" s="202"/>
      <c r="Y76" s="202"/>
      <c r="Z76" s="202"/>
      <c r="AA76" s="202"/>
      <c r="AB76" s="199"/>
      <c r="AC76" s="199"/>
      <c r="AD76" s="199"/>
      <c r="AE76" s="199"/>
      <c r="AF76" s="199"/>
      <c r="AG76" s="129"/>
      <c r="AH76" s="343"/>
    </row>
    <row r="77" spans="1:34" ht="12.75" hidden="1" customHeight="1" x14ac:dyDescent="0.2">
      <c r="A77" s="176"/>
      <c r="B77" s="199"/>
      <c r="C77" s="199"/>
      <c r="D77" s="200"/>
      <c r="E77" s="200"/>
      <c r="F77" s="200"/>
      <c r="G77" s="200"/>
      <c r="H77" s="201"/>
      <c r="I77" s="201"/>
      <c r="J77" s="201"/>
      <c r="K77" s="201"/>
      <c r="L77" s="199"/>
      <c r="M77" s="199"/>
      <c r="N77" s="199"/>
      <c r="O77" s="199"/>
      <c r="P77" s="199"/>
      <c r="Q77" s="199"/>
      <c r="R77" s="199"/>
      <c r="S77" s="199"/>
      <c r="T77" s="199"/>
      <c r="U77" s="199"/>
      <c r="V77" s="202"/>
      <c r="W77" s="189"/>
      <c r="X77" s="355"/>
      <c r="Y77" s="191"/>
      <c r="Z77" s="191"/>
      <c r="AA77" s="191"/>
      <c r="AB77" s="651"/>
      <c r="AC77" s="651"/>
      <c r="AD77" s="651"/>
      <c r="AE77" s="651"/>
      <c r="AF77" s="651"/>
      <c r="AG77" s="129"/>
      <c r="AH77" s="343"/>
    </row>
    <row r="78" spans="1:34"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202"/>
      <c r="W78" s="202"/>
      <c r="X78" s="202"/>
      <c r="Y78" s="202"/>
      <c r="Z78" s="202"/>
      <c r="AA78" s="202"/>
      <c r="AB78" s="199"/>
      <c r="AC78" s="199"/>
      <c r="AD78" s="199"/>
      <c r="AE78" s="199"/>
      <c r="AF78" s="199"/>
      <c r="AG78" s="129"/>
      <c r="AH78" s="343"/>
    </row>
    <row r="79" spans="1:34" ht="12.75" hidden="1" customHeight="1" x14ac:dyDescent="0.2">
      <c r="A79" s="176"/>
      <c r="B79" s="199"/>
      <c r="C79" s="199"/>
      <c r="D79" s="200"/>
      <c r="E79" s="200"/>
      <c r="F79" s="200"/>
      <c r="G79" s="200"/>
      <c r="H79" s="201"/>
      <c r="I79" s="201"/>
      <c r="J79" s="201"/>
      <c r="K79" s="201"/>
      <c r="L79" s="199"/>
      <c r="M79" s="199"/>
      <c r="N79" s="199"/>
      <c r="O79" s="199"/>
      <c r="P79" s="199"/>
      <c r="Q79" s="199"/>
      <c r="R79" s="199"/>
      <c r="S79" s="199"/>
      <c r="T79" s="199"/>
      <c r="U79" s="199"/>
      <c r="V79" s="202"/>
      <c r="W79" s="189"/>
      <c r="X79" s="355"/>
      <c r="Y79" s="191"/>
      <c r="Z79" s="191"/>
      <c r="AA79" s="191"/>
      <c r="AB79" s="651"/>
      <c r="AC79" s="651"/>
      <c r="AD79" s="651"/>
      <c r="AE79" s="651"/>
      <c r="AF79" s="651"/>
      <c r="AG79" s="129"/>
      <c r="AH79" s="343"/>
    </row>
    <row r="80" spans="1:34"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202"/>
      <c r="W80" s="202"/>
      <c r="X80" s="202"/>
      <c r="Y80" s="202"/>
      <c r="Z80" s="202"/>
      <c r="AA80" s="202"/>
      <c r="AB80" s="199"/>
      <c r="AC80" s="199"/>
      <c r="AD80" s="199"/>
      <c r="AE80" s="199"/>
      <c r="AF80" s="199"/>
      <c r="AG80" s="129"/>
      <c r="AH80" s="343"/>
    </row>
    <row r="81" spans="1:39" ht="12.75" hidden="1" customHeight="1" x14ac:dyDescent="0.2">
      <c r="A81" s="176"/>
      <c r="B81" s="199"/>
      <c r="C81" s="199"/>
      <c r="D81" s="200"/>
      <c r="E81" s="200"/>
      <c r="F81" s="200"/>
      <c r="G81" s="200"/>
      <c r="H81" s="201"/>
      <c r="I81" s="201"/>
      <c r="J81" s="201"/>
      <c r="K81" s="201"/>
      <c r="L81" s="199"/>
      <c r="M81" s="199"/>
      <c r="N81" s="199"/>
      <c r="O81" s="199"/>
      <c r="P81" s="199"/>
      <c r="Q81" s="199"/>
      <c r="R81" s="199"/>
      <c r="S81" s="199"/>
      <c r="T81" s="199"/>
      <c r="U81" s="199"/>
      <c r="V81" s="202"/>
      <c r="W81" s="189"/>
      <c r="X81" s="355"/>
      <c r="Y81" s="191"/>
      <c r="Z81" s="191"/>
      <c r="AA81" s="191"/>
      <c r="AB81" s="651"/>
      <c r="AC81" s="651"/>
      <c r="AD81" s="651"/>
      <c r="AE81" s="651"/>
      <c r="AF81" s="651"/>
      <c r="AG81" s="129"/>
      <c r="AH81" s="343"/>
    </row>
    <row r="82" spans="1:39"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202"/>
      <c r="W82" s="202"/>
      <c r="X82" s="202"/>
      <c r="Y82" s="202"/>
      <c r="Z82" s="202"/>
      <c r="AA82" s="202"/>
      <c r="AB82" s="199"/>
      <c r="AC82" s="199"/>
      <c r="AD82" s="199"/>
      <c r="AE82" s="199"/>
      <c r="AF82" s="199"/>
      <c r="AG82" s="129"/>
      <c r="AH82" s="343"/>
    </row>
    <row r="83" spans="1:39" ht="12.75" hidden="1" customHeight="1" x14ac:dyDescent="0.2">
      <c r="A83" s="176"/>
      <c r="B83" s="199"/>
      <c r="C83" s="199"/>
      <c r="D83" s="200"/>
      <c r="E83" s="200"/>
      <c r="F83" s="200"/>
      <c r="G83" s="200"/>
      <c r="H83" s="201"/>
      <c r="I83" s="201"/>
      <c r="J83" s="201"/>
      <c r="K83" s="201"/>
      <c r="L83" s="199"/>
      <c r="M83" s="199"/>
      <c r="N83" s="199"/>
      <c r="O83" s="199"/>
      <c r="P83" s="199"/>
      <c r="Q83" s="199"/>
      <c r="R83" s="199"/>
      <c r="S83" s="199"/>
      <c r="T83" s="199"/>
      <c r="U83" s="199"/>
      <c r="V83" s="202"/>
      <c r="W83" s="189"/>
      <c r="X83" s="355"/>
      <c r="Y83" s="191"/>
      <c r="Z83" s="191"/>
      <c r="AA83" s="191"/>
      <c r="AB83" s="651"/>
      <c r="AC83" s="651"/>
      <c r="AD83" s="651"/>
      <c r="AE83" s="651"/>
      <c r="AF83" s="651"/>
      <c r="AG83" s="129"/>
      <c r="AH83" s="343"/>
    </row>
    <row r="84" spans="1:39"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202"/>
      <c r="W84" s="202"/>
      <c r="X84" s="202"/>
      <c r="Y84" s="202"/>
      <c r="Z84" s="202"/>
      <c r="AA84" s="202"/>
      <c r="AB84" s="199"/>
      <c r="AC84" s="199"/>
      <c r="AD84" s="199"/>
      <c r="AE84" s="199"/>
      <c r="AF84" s="199"/>
      <c r="AG84" s="129"/>
      <c r="AH84" s="343"/>
    </row>
    <row r="85" spans="1:39" ht="12.75" hidden="1" customHeight="1" x14ac:dyDescent="0.2">
      <c r="A85" s="176"/>
      <c r="B85" s="199"/>
      <c r="C85" s="199"/>
      <c r="D85" s="200"/>
      <c r="E85" s="200"/>
      <c r="F85" s="200"/>
      <c r="G85" s="200"/>
      <c r="H85" s="201"/>
      <c r="I85" s="201"/>
      <c r="J85" s="201"/>
      <c r="K85" s="201"/>
      <c r="L85" s="199"/>
      <c r="M85" s="199"/>
      <c r="N85" s="199"/>
      <c r="O85" s="199"/>
      <c r="P85" s="199"/>
      <c r="Q85" s="199"/>
      <c r="R85" s="199"/>
      <c r="S85" s="199"/>
      <c r="T85" s="199"/>
      <c r="U85" s="199"/>
      <c r="V85" s="202"/>
      <c r="W85" s="189"/>
      <c r="X85" s="355"/>
      <c r="Y85" s="191"/>
      <c r="Z85" s="191"/>
      <c r="AA85" s="191"/>
      <c r="AB85" s="651"/>
      <c r="AC85" s="651"/>
      <c r="AD85" s="651"/>
      <c r="AE85" s="651"/>
      <c r="AF85" s="651"/>
      <c r="AG85" s="129"/>
      <c r="AH85" s="343"/>
    </row>
    <row r="86" spans="1:39"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202"/>
      <c r="W86" s="202"/>
      <c r="X86" s="202"/>
      <c r="Y86" s="202"/>
      <c r="Z86" s="202"/>
      <c r="AA86" s="202"/>
      <c r="AB86" s="199"/>
      <c r="AC86" s="199"/>
      <c r="AD86" s="199"/>
      <c r="AE86" s="199"/>
      <c r="AF86" s="199"/>
      <c r="AG86" s="129"/>
      <c r="AH86" s="343"/>
    </row>
    <row r="87" spans="1:39" ht="12.75" hidden="1" customHeight="1" x14ac:dyDescent="0.2">
      <c r="A87" s="176"/>
      <c r="B87" s="199"/>
      <c r="C87" s="199"/>
      <c r="D87" s="200"/>
      <c r="E87" s="200"/>
      <c r="F87" s="200"/>
      <c r="G87" s="200"/>
      <c r="H87" s="201"/>
      <c r="I87" s="201"/>
      <c r="J87" s="201"/>
      <c r="K87" s="201"/>
      <c r="L87" s="199"/>
      <c r="M87" s="199"/>
      <c r="N87" s="199"/>
      <c r="O87" s="199"/>
      <c r="P87" s="199"/>
      <c r="Q87" s="199"/>
      <c r="R87" s="199"/>
      <c r="S87" s="199"/>
      <c r="T87" s="199"/>
      <c r="U87" s="199"/>
      <c r="V87" s="202"/>
      <c r="W87" s="189"/>
      <c r="X87" s="355"/>
      <c r="Y87" s="191"/>
      <c r="Z87" s="191"/>
      <c r="AA87" s="191"/>
      <c r="AB87" s="651"/>
      <c r="AC87" s="651"/>
      <c r="AD87" s="651"/>
      <c r="AE87" s="651"/>
      <c r="AF87" s="651"/>
      <c r="AG87" s="129"/>
      <c r="AH87" s="343"/>
    </row>
    <row r="88" spans="1:39" ht="3" hidden="1"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c r="AH88" s="343"/>
    </row>
    <row r="89" spans="1:39" ht="15.75"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c r="AH89" s="343"/>
    </row>
    <row r="90" spans="1:39"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c r="AH90" s="350"/>
    </row>
    <row r="91" spans="1:39" ht="36" customHeight="1" x14ac:dyDescent="0.2">
      <c r="A91" s="183"/>
      <c r="B91" s="622" t="s">
        <v>238</v>
      </c>
      <c r="C91" s="622"/>
      <c r="D91" s="622"/>
      <c r="E91" s="622"/>
      <c r="F91" s="622"/>
      <c r="G91" s="622"/>
      <c r="H91" s="622"/>
      <c r="I91" s="622"/>
      <c r="J91" s="622"/>
      <c r="K91" s="622"/>
      <c r="L91" s="622"/>
      <c r="M91" s="622"/>
      <c r="N91" s="622"/>
      <c r="O91" s="622"/>
      <c r="P91" s="622"/>
      <c r="Q91" s="622"/>
      <c r="R91" s="622"/>
      <c r="S91" s="622"/>
      <c r="T91" s="622"/>
      <c r="U91" s="622"/>
      <c r="V91" s="622"/>
      <c r="W91" s="513" t="s">
        <v>15</v>
      </c>
      <c r="X91" s="513"/>
      <c r="Y91" s="513"/>
      <c r="Z91" s="513"/>
      <c r="AA91" s="513"/>
      <c r="AB91" s="513"/>
      <c r="AC91" s="513"/>
      <c r="AD91" s="513"/>
      <c r="AE91" s="513"/>
      <c r="AF91" s="513"/>
      <c r="AG91" s="129"/>
      <c r="AH91" s="343"/>
      <c r="AL91" s="357"/>
      <c r="AM91" s="357"/>
    </row>
    <row r="92" spans="1:39" ht="3" customHeight="1" x14ac:dyDescent="0.2">
      <c r="A92" s="133"/>
      <c r="B92" s="134"/>
      <c r="C92" s="135"/>
      <c r="D92" s="136"/>
      <c r="E92" s="136"/>
      <c r="F92" s="136"/>
      <c r="G92" s="136"/>
      <c r="H92" s="137"/>
      <c r="I92" s="137"/>
      <c r="J92" s="137"/>
      <c r="K92" s="137"/>
      <c r="L92" s="134"/>
      <c r="M92" s="134"/>
      <c r="N92" s="134"/>
      <c r="O92" s="134"/>
      <c r="P92" s="134"/>
      <c r="Q92" s="134"/>
      <c r="R92" s="134"/>
      <c r="S92" s="134"/>
      <c r="T92" s="134"/>
      <c r="U92" s="134"/>
      <c r="V92" s="134"/>
      <c r="W92" s="134"/>
      <c r="X92" s="134"/>
      <c r="Y92" s="134"/>
      <c r="Z92" s="134"/>
      <c r="AA92" s="134"/>
      <c r="AB92" s="134"/>
      <c r="AC92" s="134"/>
      <c r="AD92" s="134"/>
      <c r="AE92" s="134"/>
      <c r="AF92" s="134"/>
      <c r="AG92" s="129"/>
      <c r="AH92" s="343"/>
    </row>
    <row r="93" spans="1:39" ht="36.75" customHeight="1" x14ac:dyDescent="0.2">
      <c r="A93" s="183"/>
      <c r="B93" s="622" t="s">
        <v>373</v>
      </c>
      <c r="C93" s="622"/>
      <c r="D93" s="622"/>
      <c r="E93" s="622"/>
      <c r="F93" s="622"/>
      <c r="G93" s="622"/>
      <c r="H93" s="622"/>
      <c r="I93" s="622"/>
      <c r="J93" s="622"/>
      <c r="K93" s="622"/>
      <c r="L93" s="622"/>
      <c r="M93" s="622"/>
      <c r="N93" s="622"/>
      <c r="O93" s="622"/>
      <c r="P93" s="622"/>
      <c r="Q93" s="622"/>
      <c r="R93" s="622"/>
      <c r="S93" s="622"/>
      <c r="T93" s="622"/>
      <c r="U93" s="622"/>
      <c r="V93" s="622"/>
      <c r="W93" s="513" t="s">
        <v>15</v>
      </c>
      <c r="X93" s="513"/>
      <c r="Y93" s="513"/>
      <c r="Z93" s="513"/>
      <c r="AA93" s="513"/>
      <c r="AB93" s="513"/>
      <c r="AC93" s="513"/>
      <c r="AD93" s="513"/>
      <c r="AE93" s="513"/>
      <c r="AF93" s="513"/>
      <c r="AG93" s="129"/>
      <c r="AH93" s="343"/>
    </row>
    <row r="94" spans="1:39" ht="3"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c r="AH94" s="343"/>
    </row>
    <row r="95" spans="1:39" ht="60" customHeight="1" x14ac:dyDescent="0.2">
      <c r="A95" s="183"/>
      <c r="B95" s="622" t="s">
        <v>239</v>
      </c>
      <c r="C95" s="622"/>
      <c r="D95" s="622"/>
      <c r="E95" s="622"/>
      <c r="F95" s="622"/>
      <c r="G95" s="622"/>
      <c r="H95" s="622"/>
      <c r="I95" s="622"/>
      <c r="J95" s="622"/>
      <c r="K95" s="622"/>
      <c r="L95" s="622"/>
      <c r="M95" s="622"/>
      <c r="N95" s="622"/>
      <c r="O95" s="622"/>
      <c r="P95" s="622"/>
      <c r="Q95" s="622"/>
      <c r="R95" s="622"/>
      <c r="S95" s="622"/>
      <c r="T95" s="622"/>
      <c r="U95" s="622"/>
      <c r="V95" s="622"/>
      <c r="W95" s="513" t="s">
        <v>15</v>
      </c>
      <c r="X95" s="513"/>
      <c r="Y95" s="513"/>
      <c r="Z95" s="513"/>
      <c r="AA95" s="513"/>
      <c r="AB95" s="513"/>
      <c r="AC95" s="513"/>
      <c r="AD95" s="513"/>
      <c r="AE95" s="513"/>
      <c r="AF95" s="513"/>
      <c r="AG95" s="129"/>
      <c r="AH95" s="343"/>
    </row>
    <row r="96" spans="1:39" ht="3" customHeight="1" x14ac:dyDescent="0.2">
      <c r="A96" s="133"/>
      <c r="B96" s="134"/>
      <c r="C96" s="135"/>
      <c r="D96" s="136"/>
      <c r="E96" s="136"/>
      <c r="F96" s="136"/>
      <c r="G96" s="136"/>
      <c r="H96" s="137"/>
      <c r="I96" s="137"/>
      <c r="J96" s="137"/>
      <c r="K96" s="137"/>
      <c r="L96" s="134"/>
      <c r="M96" s="134"/>
      <c r="N96" s="134"/>
      <c r="O96" s="134"/>
      <c r="P96" s="134"/>
      <c r="Q96" s="134"/>
      <c r="R96" s="134"/>
      <c r="S96" s="134"/>
      <c r="T96" s="134"/>
      <c r="U96" s="134"/>
      <c r="V96" s="134"/>
      <c r="W96" s="134"/>
      <c r="X96" s="134"/>
      <c r="Y96" s="134"/>
      <c r="Z96" s="134"/>
      <c r="AA96" s="134"/>
      <c r="AB96" s="134"/>
      <c r="AC96" s="134"/>
      <c r="AD96" s="134"/>
      <c r="AE96" s="134"/>
      <c r="AF96" s="134"/>
      <c r="AG96" s="129"/>
      <c r="AH96" s="343"/>
    </row>
    <row r="97" spans="1:41" hidden="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14"/>
      <c r="X97" s="514"/>
      <c r="Y97" s="514"/>
      <c r="Z97" s="514"/>
      <c r="AA97" s="514"/>
      <c r="AB97" s="514"/>
      <c r="AC97" s="514"/>
      <c r="AD97" s="514"/>
      <c r="AE97" s="514"/>
      <c r="AF97" s="514"/>
      <c r="AG97" s="129"/>
      <c r="AH97" s="343"/>
    </row>
    <row r="98" spans="1:41" ht="12.75"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134"/>
      <c r="X98" s="134"/>
      <c r="Y98" s="134"/>
      <c r="Z98" s="134"/>
      <c r="AA98" s="134"/>
      <c r="AB98" s="134"/>
      <c r="AC98" s="134"/>
      <c r="AD98" s="134"/>
      <c r="AE98" s="134"/>
      <c r="AF98" s="134"/>
      <c r="AG98" s="129"/>
      <c r="AH98" s="343"/>
    </row>
    <row r="99" spans="1:41" hidden="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14"/>
      <c r="X99" s="514"/>
      <c r="Y99" s="514"/>
      <c r="Z99" s="514"/>
      <c r="AA99" s="514"/>
      <c r="AB99" s="514"/>
      <c r="AC99" s="514"/>
      <c r="AD99" s="514"/>
      <c r="AE99" s="514"/>
      <c r="AF99" s="514"/>
      <c r="AG99" s="129"/>
      <c r="AH99" s="343"/>
    </row>
    <row r="100" spans="1:41" ht="12.75" hidden="1"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29"/>
      <c r="AH100" s="343"/>
    </row>
    <row r="101" spans="1:41" hidden="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14"/>
      <c r="X101" s="514"/>
      <c r="Y101" s="514"/>
      <c r="Z101" s="514"/>
      <c r="AA101" s="514"/>
      <c r="AB101" s="514"/>
      <c r="AC101" s="514"/>
      <c r="AD101" s="514"/>
      <c r="AE101" s="514"/>
      <c r="AF101" s="514"/>
      <c r="AG101" s="129"/>
      <c r="AH101" s="343"/>
    </row>
    <row r="102" spans="1:41" ht="12.75" hidden="1" customHeight="1" x14ac:dyDescent="0.2">
      <c r="A102" s="133"/>
      <c r="B102" s="186"/>
      <c r="C102" s="187"/>
      <c r="D102" s="136"/>
      <c r="E102" s="136"/>
      <c r="F102" s="136"/>
      <c r="G102" s="136"/>
      <c r="H102" s="136"/>
      <c r="I102" s="136"/>
      <c r="J102" s="136"/>
      <c r="K102" s="136"/>
      <c r="L102" s="186"/>
      <c r="M102" s="186"/>
      <c r="N102" s="186"/>
      <c r="O102" s="186"/>
      <c r="P102" s="186"/>
      <c r="Q102" s="186"/>
      <c r="R102" s="186"/>
      <c r="S102" s="186"/>
      <c r="T102" s="186"/>
      <c r="U102" s="186"/>
      <c r="V102" s="186"/>
      <c r="W102" s="134"/>
      <c r="X102" s="134"/>
      <c r="Y102" s="134"/>
      <c r="Z102" s="134"/>
      <c r="AA102" s="134"/>
      <c r="AB102" s="134"/>
      <c r="AC102" s="134"/>
      <c r="AD102" s="134"/>
      <c r="AE102" s="134"/>
      <c r="AF102" s="134"/>
      <c r="AG102" s="129"/>
      <c r="AH102" s="343"/>
    </row>
    <row r="103" spans="1:41" hidden="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4"/>
      <c r="X103" s="514"/>
      <c r="Y103" s="514"/>
      <c r="Z103" s="514"/>
      <c r="AA103" s="514"/>
      <c r="AB103" s="514"/>
      <c r="AC103" s="514"/>
      <c r="AD103" s="514"/>
      <c r="AE103" s="514"/>
      <c r="AF103" s="514"/>
      <c r="AG103" s="129"/>
      <c r="AH103" s="343"/>
    </row>
    <row r="104" spans="1:41" ht="12.75" hidden="1" customHeight="1" x14ac:dyDescent="0.2">
      <c r="A104" s="133"/>
      <c r="B104" s="134"/>
      <c r="C104" s="135"/>
      <c r="D104" s="136"/>
      <c r="E104" s="136"/>
      <c r="F104" s="136"/>
      <c r="G104" s="136"/>
      <c r="H104" s="137"/>
      <c r="I104" s="137"/>
      <c r="J104" s="137"/>
      <c r="K104" s="137"/>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29"/>
      <c r="AH104" s="343"/>
    </row>
    <row r="105" spans="1:41" hidden="1" x14ac:dyDescent="0.2">
      <c r="A105" s="183"/>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14"/>
      <c r="X105" s="514"/>
      <c r="Y105" s="514"/>
      <c r="Z105" s="514"/>
      <c r="AA105" s="514"/>
      <c r="AB105" s="514"/>
      <c r="AC105" s="514"/>
      <c r="AD105" s="514"/>
      <c r="AE105" s="514"/>
      <c r="AF105" s="514"/>
      <c r="AG105" s="129"/>
      <c r="AH105" s="343"/>
    </row>
    <row r="106" spans="1:41" ht="12.75" hidden="1" customHeight="1" x14ac:dyDescent="0.2">
      <c r="A106" s="133"/>
      <c r="B106" s="186"/>
      <c r="C106" s="187"/>
      <c r="D106" s="136"/>
      <c r="E106" s="136"/>
      <c r="F106" s="136"/>
      <c r="G106" s="136"/>
      <c r="H106" s="136"/>
      <c r="I106" s="136"/>
      <c r="J106" s="136"/>
      <c r="K106" s="136"/>
      <c r="L106" s="186"/>
      <c r="M106" s="186"/>
      <c r="N106" s="186"/>
      <c r="O106" s="186"/>
      <c r="P106" s="186"/>
      <c r="Q106" s="186"/>
      <c r="R106" s="186"/>
      <c r="S106" s="186"/>
      <c r="T106" s="186"/>
      <c r="U106" s="186"/>
      <c r="V106" s="186"/>
      <c r="W106" s="134"/>
      <c r="X106" s="134"/>
      <c r="Y106" s="134"/>
      <c r="Z106" s="134"/>
      <c r="AA106" s="134"/>
      <c r="AB106" s="134"/>
      <c r="AC106" s="134"/>
      <c r="AD106" s="134"/>
      <c r="AE106" s="134"/>
      <c r="AF106" s="134"/>
      <c r="AG106" s="129"/>
      <c r="AH106" s="343"/>
    </row>
    <row r="107" spans="1:41" ht="25.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c r="AH107" s="343"/>
    </row>
    <row r="108" spans="1:41" ht="3" customHeight="1" x14ac:dyDescent="0.2">
      <c r="A108" s="133"/>
      <c r="B108" s="134"/>
      <c r="C108" s="135"/>
      <c r="D108" s="136"/>
      <c r="E108" s="136"/>
      <c r="F108" s="136"/>
      <c r="G108" s="136"/>
      <c r="H108" s="137"/>
      <c r="I108" s="137"/>
      <c r="J108" s="137"/>
      <c r="K108" s="137"/>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29"/>
      <c r="AH108" s="343"/>
    </row>
    <row r="109" spans="1:41" ht="12.95" customHeight="1" x14ac:dyDescent="0.2">
      <c r="A109" s="183"/>
      <c r="B109" s="506" t="s">
        <v>196</v>
      </c>
      <c r="C109" s="506"/>
      <c r="D109" s="506"/>
      <c r="E109" s="506"/>
      <c r="F109" s="653" t="s">
        <v>15</v>
      </c>
      <c r="G109" s="653"/>
      <c r="H109" s="653"/>
      <c r="I109" s="653"/>
      <c r="J109" s="653"/>
      <c r="K109" s="653"/>
      <c r="L109" s="653"/>
      <c r="M109" s="653"/>
      <c r="N109" s="653"/>
      <c r="O109" s="653"/>
      <c r="P109" s="653"/>
      <c r="Q109" s="653"/>
      <c r="R109" s="653"/>
      <c r="S109" s="653"/>
      <c r="T109" s="653"/>
      <c r="U109" s="653"/>
      <c r="V109" s="653"/>
      <c r="W109" s="513" t="s">
        <v>15</v>
      </c>
      <c r="X109" s="513"/>
      <c r="Y109" s="513"/>
      <c r="Z109" s="513"/>
      <c r="AA109" s="513"/>
      <c r="AB109" s="513"/>
      <c r="AC109" s="513"/>
      <c r="AD109" s="513"/>
      <c r="AE109" s="513"/>
      <c r="AF109" s="513"/>
      <c r="AG109" s="129"/>
      <c r="AH109" s="343"/>
    </row>
    <row r="110" spans="1:41" s="174" customFormat="1" ht="3" customHeight="1" x14ac:dyDescent="0.2">
      <c r="A110" s="133"/>
      <c r="B110" s="134"/>
      <c r="C110" s="135"/>
      <c r="D110" s="136"/>
      <c r="E110" s="136"/>
      <c r="F110" s="136"/>
      <c r="G110" s="136"/>
      <c r="H110" s="137"/>
      <c r="I110" s="137"/>
      <c r="J110" s="137"/>
      <c r="K110" s="137"/>
      <c r="L110" s="134"/>
      <c r="M110" s="134"/>
      <c r="N110" s="133"/>
      <c r="O110" s="134"/>
      <c r="P110" s="134"/>
      <c r="Q110" s="134"/>
      <c r="R110" s="134"/>
      <c r="S110" s="134"/>
      <c r="T110" s="134"/>
      <c r="U110" s="134"/>
      <c r="V110" s="134"/>
      <c r="W110" s="134"/>
      <c r="X110" s="134"/>
      <c r="Y110" s="134"/>
      <c r="Z110" s="134"/>
      <c r="AA110" s="134"/>
      <c r="AB110" s="134"/>
      <c r="AC110" s="134"/>
      <c r="AD110" s="134"/>
      <c r="AE110" s="134"/>
      <c r="AF110" s="134"/>
      <c r="AG110" s="134"/>
      <c r="AH110" s="350"/>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H111" s="358"/>
      <c r="AO111" s="174"/>
    </row>
    <row r="112" spans="1:41" s="174" customFormat="1" ht="12.75" hidden="1" customHeight="1" x14ac:dyDescent="0.2">
      <c r="A112" s="133"/>
      <c r="B112" s="622" t="s">
        <v>374</v>
      </c>
      <c r="C112" s="622"/>
      <c r="D112" s="622"/>
      <c r="E112" s="622"/>
      <c r="F112" s="622"/>
      <c r="G112" s="622"/>
      <c r="H112" s="622"/>
      <c r="I112" s="622"/>
      <c r="J112" s="622"/>
      <c r="K112" s="622"/>
      <c r="L112" s="622"/>
      <c r="M112" s="622"/>
      <c r="N112" s="622"/>
      <c r="O112" s="622"/>
      <c r="P112" s="622"/>
      <c r="Q112" s="622"/>
      <c r="R112" s="622"/>
      <c r="S112" s="622"/>
      <c r="T112" s="622"/>
      <c r="U112" s="622"/>
      <c r="V112" s="622"/>
      <c r="W112" s="622"/>
      <c r="X112" s="622"/>
      <c r="Y112" s="622"/>
      <c r="Z112" s="622"/>
      <c r="AA112" s="622"/>
      <c r="AB112" s="622"/>
      <c r="AC112" s="622"/>
      <c r="AD112" s="622"/>
      <c r="AE112" s="622"/>
      <c r="AF112" s="622"/>
      <c r="AG112" s="209"/>
      <c r="AH112" s="359"/>
      <c r="AI112" s="172"/>
      <c r="AJ112" s="172"/>
      <c r="AK112" s="172"/>
    </row>
    <row r="113" spans="1:34" s="174" customFormat="1" ht="2.25" customHeight="1" x14ac:dyDescent="0.2">
      <c r="A113" s="185"/>
      <c r="B113" s="360"/>
      <c r="C113" s="361"/>
      <c r="D113" s="362"/>
      <c r="E113" s="362"/>
      <c r="F113" s="362"/>
      <c r="G113" s="362"/>
      <c r="H113" s="362"/>
      <c r="I113" s="362"/>
      <c r="J113" s="362"/>
      <c r="K113" s="362"/>
      <c r="L113" s="363"/>
      <c r="M113" s="363"/>
      <c r="N113" s="185"/>
      <c r="O113" s="363"/>
      <c r="P113" s="363"/>
      <c r="Q113" s="363"/>
      <c r="R113" s="363"/>
      <c r="S113" s="363"/>
      <c r="T113" s="363"/>
      <c r="U113" s="363"/>
      <c r="V113" s="363"/>
      <c r="W113" s="363"/>
      <c r="X113" s="363"/>
      <c r="Y113" s="363"/>
      <c r="Z113" s="363"/>
      <c r="AA113" s="363"/>
      <c r="AB113" s="363"/>
      <c r="AC113" s="363"/>
      <c r="AD113" s="363"/>
      <c r="AE113" s="363"/>
      <c r="AF113" s="363"/>
      <c r="AG113" s="134"/>
      <c r="AH113" s="350"/>
    </row>
    <row r="114" spans="1:34" ht="3" customHeight="1" x14ac:dyDescent="0.2">
      <c r="A114" s="133"/>
      <c r="B114" s="134"/>
      <c r="C114" s="135"/>
      <c r="D114" s="136"/>
      <c r="E114" s="136"/>
      <c r="F114" s="136"/>
      <c r="G114" s="136"/>
      <c r="H114" s="137"/>
      <c r="I114" s="137"/>
      <c r="J114" s="137"/>
      <c r="K114" s="137"/>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29"/>
      <c r="AH114" s="343"/>
    </row>
    <row r="115" spans="1:34"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H115" s="343"/>
    </row>
    <row r="116" spans="1:34" ht="53.25" customHeight="1" x14ac:dyDescent="0.2">
      <c r="A116" s="133"/>
      <c r="B116" s="506" t="s">
        <v>375</v>
      </c>
      <c r="C116" s="506"/>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129"/>
      <c r="AH116" s="343"/>
    </row>
    <row r="117" spans="1:34"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c r="AH117" s="343"/>
    </row>
    <row r="118" spans="1:34"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c r="AH118" s="343"/>
    </row>
    <row r="119" spans="1:34"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c r="AH119" s="343"/>
    </row>
    <row r="120" spans="1:34" ht="27" customHeight="1" x14ac:dyDescent="0.2">
      <c r="A120" s="133"/>
      <c r="B120" s="571" t="s">
        <v>376</v>
      </c>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129"/>
      <c r="AH120" s="343"/>
    </row>
    <row r="121" spans="1:34"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c r="AH121" s="3"/>
    </row>
    <row r="122" spans="1:34"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c r="AH122" s="343"/>
    </row>
    <row r="123" spans="1:34"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c r="AH123" s="343"/>
    </row>
  </sheetData>
  <sheetProtection password="D70A" sheet="1"/>
  <mergeCells count="198">
    <mergeCell ref="B116:AF116"/>
    <mergeCell ref="B120:AF120"/>
    <mergeCell ref="A123:AF123"/>
    <mergeCell ref="B107:V107"/>
    <mergeCell ref="W107:AF107"/>
    <mergeCell ref="B109:E109"/>
    <mergeCell ref="F109:V109"/>
    <mergeCell ref="W109:AF109"/>
    <mergeCell ref="B112:AF112"/>
    <mergeCell ref="B101:V101"/>
    <mergeCell ref="W101:AF101"/>
    <mergeCell ref="B103:V103"/>
    <mergeCell ref="W103:AF103"/>
    <mergeCell ref="B105:V105"/>
    <mergeCell ref="W105:AF105"/>
    <mergeCell ref="B95:V95"/>
    <mergeCell ref="W95:AF95"/>
    <mergeCell ref="B97:V97"/>
    <mergeCell ref="W97:AF97"/>
    <mergeCell ref="B99:V99"/>
    <mergeCell ref="W99:AF99"/>
    <mergeCell ref="AB85:AF85"/>
    <mergeCell ref="AB87:AF87"/>
    <mergeCell ref="W89:AF89"/>
    <mergeCell ref="B91:V91"/>
    <mergeCell ref="W91:AF91"/>
    <mergeCell ref="B93:V93"/>
    <mergeCell ref="W93:AF93"/>
    <mergeCell ref="AB73:AF73"/>
    <mergeCell ref="AB75:AF75"/>
    <mergeCell ref="AB77:AF77"/>
    <mergeCell ref="AB79:AF79"/>
    <mergeCell ref="AB81:AF81"/>
    <mergeCell ref="AB83:AF83"/>
    <mergeCell ref="U65:V65"/>
    <mergeCell ref="W65:AA65"/>
    <mergeCell ref="AB65:AF65"/>
    <mergeCell ref="AB67:AF67"/>
    <mergeCell ref="AB69:AF69"/>
    <mergeCell ref="AB71:AF71"/>
    <mergeCell ref="AB63:AF63"/>
    <mergeCell ref="B65:C65"/>
    <mergeCell ref="D65:E65"/>
    <mergeCell ref="F65:G65"/>
    <mergeCell ref="H65:I65"/>
    <mergeCell ref="J65:K65"/>
    <mergeCell ref="L65:M65"/>
    <mergeCell ref="N65:O65"/>
    <mergeCell ref="Q65:R65"/>
    <mergeCell ref="S65:T65"/>
    <mergeCell ref="L63:M63"/>
    <mergeCell ref="N63:O63"/>
    <mergeCell ref="Q63:R63"/>
    <mergeCell ref="S63:T63"/>
    <mergeCell ref="U63:V63"/>
    <mergeCell ref="W63:AA63"/>
    <mergeCell ref="Q61:R61"/>
    <mergeCell ref="S61:T61"/>
    <mergeCell ref="U61:V61"/>
    <mergeCell ref="W61:AA61"/>
    <mergeCell ref="AB61:AF61"/>
    <mergeCell ref="B63:C63"/>
    <mergeCell ref="D63:E63"/>
    <mergeCell ref="F63:G63"/>
    <mergeCell ref="H63:I63"/>
    <mergeCell ref="J63:K63"/>
    <mergeCell ref="U59:V59"/>
    <mergeCell ref="W59:AA59"/>
    <mergeCell ref="AB59:AF59"/>
    <mergeCell ref="B61:C61"/>
    <mergeCell ref="D61:E61"/>
    <mergeCell ref="F61:G61"/>
    <mergeCell ref="H61:I61"/>
    <mergeCell ref="J61:K61"/>
    <mergeCell ref="L61:M61"/>
    <mergeCell ref="N61:O61"/>
    <mergeCell ref="AB57:AF57"/>
    <mergeCell ref="B59:C59"/>
    <mergeCell ref="D59:E59"/>
    <mergeCell ref="F59:G59"/>
    <mergeCell ref="H59:I59"/>
    <mergeCell ref="J59:K59"/>
    <mergeCell ref="L59:M59"/>
    <mergeCell ref="N59:O59"/>
    <mergeCell ref="Q59:R59"/>
    <mergeCell ref="S59:T59"/>
    <mergeCell ref="L57:M57"/>
    <mergeCell ref="N57:O57"/>
    <mergeCell ref="Q57:R57"/>
    <mergeCell ref="S57:T57"/>
    <mergeCell ref="U57:V57"/>
    <mergeCell ref="W57:AA57"/>
    <mergeCell ref="Q55:R55"/>
    <mergeCell ref="S55:T55"/>
    <mergeCell ref="U55:V55"/>
    <mergeCell ref="W55:AA55"/>
    <mergeCell ref="AB55:AF55"/>
    <mergeCell ref="B57:C57"/>
    <mergeCell ref="D57:E57"/>
    <mergeCell ref="F57:G57"/>
    <mergeCell ref="H57:I57"/>
    <mergeCell ref="J57:K57"/>
    <mergeCell ref="U53:V53"/>
    <mergeCell ref="W53:AA53"/>
    <mergeCell ref="AB53:AF53"/>
    <mergeCell ref="B55:C55"/>
    <mergeCell ref="D55:E55"/>
    <mergeCell ref="F55:G55"/>
    <mergeCell ref="H55:I55"/>
    <mergeCell ref="J55:K55"/>
    <mergeCell ref="L55:M55"/>
    <mergeCell ref="N55:O55"/>
    <mergeCell ref="AB51:AF51"/>
    <mergeCell ref="B53:C53"/>
    <mergeCell ref="D53:E53"/>
    <mergeCell ref="F53:G53"/>
    <mergeCell ref="H53:I53"/>
    <mergeCell ref="J53:K53"/>
    <mergeCell ref="L53:M53"/>
    <mergeCell ref="N53:O53"/>
    <mergeCell ref="Q53:R53"/>
    <mergeCell ref="S53:T53"/>
    <mergeCell ref="L51:M51"/>
    <mergeCell ref="N51:O51"/>
    <mergeCell ref="Q51:R51"/>
    <mergeCell ref="S51:T51"/>
    <mergeCell ref="U51:V51"/>
    <mergeCell ref="W51:AA51"/>
    <mergeCell ref="Q49:R49"/>
    <mergeCell ref="S49:T49"/>
    <mergeCell ref="U49:V49"/>
    <mergeCell ref="W49:AA49"/>
    <mergeCell ref="AB49:AF49"/>
    <mergeCell ref="B51:C51"/>
    <mergeCell ref="D51:E51"/>
    <mergeCell ref="F51:G51"/>
    <mergeCell ref="H51:I51"/>
    <mergeCell ref="J51:K51"/>
    <mergeCell ref="D49:E49"/>
    <mergeCell ref="F49:G49"/>
    <mergeCell ref="H49:I49"/>
    <mergeCell ref="J49:K49"/>
    <mergeCell ref="L49:M49"/>
    <mergeCell ref="N49:O49"/>
    <mergeCell ref="B42:V42"/>
    <mergeCell ref="AB42:AF42"/>
    <mergeCell ref="B44:AF44"/>
    <mergeCell ref="B45:AF45"/>
    <mergeCell ref="W47:AA47"/>
    <mergeCell ref="AB47:AF47"/>
    <mergeCell ref="B34:AF34"/>
    <mergeCell ref="B35:AF35"/>
    <mergeCell ref="B38:V38"/>
    <mergeCell ref="W38:AA38"/>
    <mergeCell ref="AB38:AF38"/>
    <mergeCell ref="B40:V40"/>
    <mergeCell ref="AB40:AF40"/>
    <mergeCell ref="W30:AA30"/>
    <mergeCell ref="AB30:AF30"/>
    <mergeCell ref="B31:E31"/>
    <mergeCell ref="F31:V31"/>
    <mergeCell ref="W31:AA31"/>
    <mergeCell ref="AB31:AF31"/>
    <mergeCell ref="W28:AA28"/>
    <mergeCell ref="AB28:AF28"/>
    <mergeCell ref="B29:E29"/>
    <mergeCell ref="F29:V29"/>
    <mergeCell ref="W29:AA29"/>
    <mergeCell ref="AB29:AF29"/>
    <mergeCell ref="B26:E26"/>
    <mergeCell ref="F26:V26"/>
    <mergeCell ref="W26:AA26"/>
    <mergeCell ref="AB26:AF26"/>
    <mergeCell ref="W27:AA27"/>
    <mergeCell ref="AB27:AF27"/>
    <mergeCell ref="B17:O19"/>
    <mergeCell ref="R17:AF19"/>
    <mergeCell ref="F24:V24"/>
    <mergeCell ref="W24:AA24"/>
    <mergeCell ref="AB24:AF24"/>
    <mergeCell ref="B25:E25"/>
    <mergeCell ref="F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dataValidations xWindow="35945" yWindow="20336" count="1">
    <dataValidation allowBlank="1" showErrorMessage="1" sqref="W38:AA38">
      <formula1>0</formula1>
      <formula2>0</formula2>
    </dataValidation>
  </dataValidation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1" manualBreakCount="1">
    <brk id="11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showGridLines="0" zoomScaleSheetLayoutView="100" workbookViewId="0">
      <selection activeCell="R17" sqref="R17"/>
    </sheetView>
  </sheetViews>
  <sheetFormatPr defaultColWidth="0" defaultRowHeight="12.75" zeroHeight="1" x14ac:dyDescent="0.2"/>
  <cols>
    <col min="1" max="1" width="4.28515625" style="88" customWidth="1"/>
    <col min="2" max="15" width="3.42578125" style="1" customWidth="1"/>
    <col min="16" max="16" width="0.42578125" style="1" customWidth="1"/>
    <col min="17" max="32" width="3.42578125" style="1" customWidth="1"/>
    <col min="33" max="33" width="1.42578125" style="1" customWidth="1"/>
    <col min="34" max="16384" width="0" style="1" hidden="1"/>
  </cols>
  <sheetData>
    <row r="1" spans="1:35" ht="18.75" customHeight="1" x14ac:dyDescent="0.2">
      <c r="A1" s="125"/>
      <c r="B1" s="465" t="s">
        <v>164</v>
      </c>
      <c r="C1" s="465"/>
      <c r="D1" s="465"/>
      <c r="E1" s="616" t="str">
        <f>'ELENCO CRITERI'!A108</f>
        <v>4.5.1</v>
      </c>
      <c r="F1" s="616"/>
      <c r="G1" s="616"/>
      <c r="H1" s="616"/>
      <c r="I1" s="616"/>
      <c r="J1" s="128"/>
      <c r="K1" s="128"/>
      <c r="L1" s="128"/>
      <c r="M1" s="128"/>
      <c r="N1" s="128"/>
      <c r="O1" s="128"/>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x14ac:dyDescent="0.2">
      <c r="A3" s="125"/>
      <c r="B3" s="564" t="str">
        <f>'ELENCO CRITERI'!B108</f>
        <v>Campi magnetici a frequenza industriale (50Hertz)</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129"/>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x14ac:dyDescent="0.2">
      <c r="A6" s="127"/>
      <c r="B6" s="472" t="str">
        <f>'ELENCO CRITERI'!A92</f>
        <v>4. Qualità ambientale indoor</v>
      </c>
      <c r="C6" s="472"/>
      <c r="D6" s="472"/>
      <c r="E6" s="472"/>
      <c r="F6" s="472"/>
      <c r="G6" s="472"/>
      <c r="H6" s="472"/>
      <c r="I6" s="472"/>
      <c r="J6" s="472"/>
      <c r="K6" s="472"/>
      <c r="L6" s="472"/>
      <c r="M6" s="472"/>
      <c r="N6" s="472"/>
      <c r="O6" s="472"/>
      <c r="P6" s="128"/>
      <c r="Q6" s="13"/>
      <c r="R6" s="472" t="str">
        <f>'ELENCO CRITERI'!A107</f>
        <v>4.5 Inquinamento elettromagnetico</v>
      </c>
      <c r="S6" s="472"/>
      <c r="T6" s="472"/>
      <c r="U6" s="472"/>
      <c r="V6" s="472"/>
      <c r="W6" s="472"/>
      <c r="X6" s="472"/>
      <c r="Y6" s="472"/>
      <c r="Z6" s="472"/>
      <c r="AA6" s="472"/>
      <c r="AB6" s="472"/>
      <c r="AC6" s="472"/>
      <c r="AD6" s="472"/>
      <c r="AE6" s="472"/>
      <c r="AF6" s="472"/>
      <c r="AG6" s="129"/>
      <c r="AI6" s="9"/>
    </row>
    <row r="7" spans="1:35"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ht="13.35" customHeight="1" x14ac:dyDescent="0.2">
      <c r="A11" s="127"/>
      <c r="B11" s="555" t="str">
        <f>'ELENCO CRITERI'!F110</f>
        <v>Minimizzare il livello dei campi elettrici e magnetici a frequenza industriale (50 Hz) negli ambienti interni al fine di ridurre il più possibile l’esposizione degli individui.</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row>
    <row r="12" spans="1:35" x14ac:dyDescent="0.2">
      <c r="A12" s="127"/>
      <c r="B12" s="555"/>
      <c r="C12" s="555"/>
      <c r="D12" s="555"/>
      <c r="E12" s="555"/>
      <c r="F12" s="555"/>
      <c r="G12" s="555"/>
      <c r="H12" s="555"/>
      <c r="I12" s="555"/>
      <c r="J12" s="555"/>
      <c r="K12" s="555"/>
      <c r="L12" s="555"/>
      <c r="M12" s="555"/>
      <c r="N12" s="555"/>
      <c r="O12" s="555"/>
      <c r="P12" s="128"/>
      <c r="Q12" s="13"/>
      <c r="R12" s="475">
        <f>'PESATURA SISTEMA'!Q36</f>
        <v>1</v>
      </c>
      <c r="S12" s="475"/>
      <c r="T12" s="475"/>
      <c r="U12" s="475"/>
      <c r="V12" s="475"/>
      <c r="W12" s="475"/>
      <c r="X12" s="475"/>
      <c r="Y12" s="475">
        <f>'PESATURA SISTEMA'!R36</f>
        <v>4.8000000000000001E-2</v>
      </c>
      <c r="Z12" s="475"/>
      <c r="AA12" s="475"/>
      <c r="AB12" s="475"/>
      <c r="AC12" s="475"/>
      <c r="AD12" s="475"/>
      <c r="AE12" s="475"/>
      <c r="AF12" s="475"/>
      <c r="AG12" s="129"/>
    </row>
    <row r="13" spans="1:35" ht="26.25" customHeight="1"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row>
    <row r="17" spans="1:33" x14ac:dyDescent="0.2">
      <c r="A17" s="127"/>
      <c r="B17" s="555" t="str">
        <f>'ELENCO CRITERI'!F111</f>
        <v>Presenza e qualità delle strategie per la riduzione dell’esposizione.</v>
      </c>
      <c r="C17" s="555"/>
      <c r="D17" s="555"/>
      <c r="E17" s="555"/>
      <c r="F17" s="555"/>
      <c r="G17" s="555"/>
      <c r="H17" s="555"/>
      <c r="I17" s="555"/>
      <c r="J17" s="555"/>
      <c r="K17" s="555"/>
      <c r="L17" s="555"/>
      <c r="M17" s="555"/>
      <c r="N17" s="555"/>
      <c r="O17" s="555"/>
      <c r="P17" s="128"/>
      <c r="Q17" s="13"/>
      <c r="R17" s="476" t="str">
        <f>'ELENCO CRITERI'!F112</f>
        <v>-</v>
      </c>
      <c r="S17" s="476"/>
      <c r="T17" s="476"/>
      <c r="U17" s="476"/>
      <c r="V17" s="476"/>
      <c r="W17" s="476"/>
      <c r="X17" s="476"/>
      <c r="Y17" s="476"/>
      <c r="Z17" s="476"/>
      <c r="AA17" s="476"/>
      <c r="AB17" s="476"/>
      <c r="AC17" s="476"/>
      <c r="AD17" s="476"/>
      <c r="AE17" s="476"/>
      <c r="AF17" s="476"/>
      <c r="AG17" s="129"/>
    </row>
    <row r="18" spans="1:33"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3" ht="17.25"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3"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3"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3"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3"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3" ht="21" customHeight="1" x14ac:dyDescent="0.2">
      <c r="A24" s="479"/>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528" t="s">
        <v>174</v>
      </c>
      <c r="AC24" s="528"/>
      <c r="AD24" s="528"/>
      <c r="AE24" s="528"/>
      <c r="AF24" s="528"/>
      <c r="AG24" s="129"/>
    </row>
    <row r="25" spans="1:33" ht="21" customHeight="1" x14ac:dyDescent="0.2">
      <c r="A25" s="127"/>
      <c r="B25" s="529" t="s">
        <v>175</v>
      </c>
      <c r="C25" s="529"/>
      <c r="D25" s="529"/>
      <c r="E25" s="529"/>
      <c r="F25" s="228"/>
      <c r="G25" s="654"/>
      <c r="H25" s="654"/>
      <c r="I25" s="654"/>
      <c r="J25" s="654"/>
      <c r="K25" s="654"/>
      <c r="L25" s="654"/>
      <c r="M25" s="654"/>
      <c r="N25" s="654"/>
      <c r="O25" s="654"/>
      <c r="P25" s="654"/>
      <c r="Q25" s="654"/>
      <c r="R25" s="654"/>
      <c r="S25" s="654"/>
      <c r="T25" s="654"/>
      <c r="U25" s="654"/>
      <c r="V25" s="654"/>
      <c r="W25" s="654"/>
      <c r="X25" s="654"/>
      <c r="Y25" s="654"/>
      <c r="Z25" s="654"/>
      <c r="AA25" s="654"/>
      <c r="AB25" s="655" t="s">
        <v>274</v>
      </c>
      <c r="AC25" s="655"/>
      <c r="AD25" s="655"/>
      <c r="AE25" s="655"/>
      <c r="AF25" s="655"/>
      <c r="AG25" s="129"/>
    </row>
    <row r="26" spans="1:33" ht="28.5" customHeight="1" x14ac:dyDescent="0.2">
      <c r="A26" s="231"/>
      <c r="B26" s="533" t="s">
        <v>177</v>
      </c>
      <c r="C26" s="533"/>
      <c r="D26" s="533"/>
      <c r="E26" s="533"/>
      <c r="F26" s="364"/>
      <c r="G26" s="656" t="s">
        <v>377</v>
      </c>
      <c r="H26" s="656"/>
      <c r="I26" s="656"/>
      <c r="J26" s="656"/>
      <c r="K26" s="656"/>
      <c r="L26" s="656"/>
      <c r="M26" s="656"/>
      <c r="N26" s="656"/>
      <c r="O26" s="656"/>
      <c r="P26" s="656"/>
      <c r="Q26" s="656"/>
      <c r="R26" s="656"/>
      <c r="S26" s="656"/>
      <c r="T26" s="656"/>
      <c r="U26" s="656"/>
      <c r="V26" s="656"/>
      <c r="W26" s="656"/>
      <c r="X26" s="656"/>
      <c r="Y26" s="656"/>
      <c r="Z26" s="656"/>
      <c r="AA26" s="656"/>
      <c r="AB26" s="657" t="s">
        <v>275</v>
      </c>
      <c r="AC26" s="657"/>
      <c r="AD26" s="657"/>
      <c r="AE26" s="657"/>
      <c r="AF26" s="657"/>
      <c r="AG26" s="129"/>
    </row>
    <row r="27" spans="1:33" ht="12.75" hidden="1" customHeight="1" x14ac:dyDescent="0.2">
      <c r="A27" s="127"/>
      <c r="B27" s="529"/>
      <c r="C27" s="529"/>
      <c r="D27" s="529"/>
      <c r="E27" s="529"/>
      <c r="F27" s="365"/>
      <c r="G27" s="658"/>
      <c r="H27" s="658"/>
      <c r="I27" s="658"/>
      <c r="J27" s="658"/>
      <c r="K27" s="658"/>
      <c r="L27" s="658"/>
      <c r="M27" s="658"/>
      <c r="N27" s="658"/>
      <c r="O27" s="658"/>
      <c r="P27" s="658"/>
      <c r="Q27" s="658"/>
      <c r="R27" s="658"/>
      <c r="S27" s="658"/>
      <c r="T27" s="658"/>
      <c r="U27" s="658"/>
      <c r="V27" s="658"/>
      <c r="W27" s="658"/>
      <c r="X27" s="658"/>
      <c r="Y27" s="658"/>
      <c r="Z27" s="658"/>
      <c r="AA27" s="658"/>
      <c r="AB27" s="655" t="s">
        <v>342</v>
      </c>
      <c r="AC27" s="655"/>
      <c r="AD27" s="655"/>
      <c r="AE27" s="655"/>
      <c r="AF27" s="655"/>
      <c r="AG27" s="129"/>
    </row>
    <row r="28" spans="1:33" ht="12.75" hidden="1" customHeight="1" x14ac:dyDescent="0.2">
      <c r="A28" s="366"/>
      <c r="B28" s="533"/>
      <c r="C28" s="533"/>
      <c r="D28" s="533"/>
      <c r="E28" s="533"/>
      <c r="F28" s="659"/>
      <c r="G28" s="659"/>
      <c r="H28" s="659"/>
      <c r="I28" s="659"/>
      <c r="J28" s="659"/>
      <c r="K28" s="659"/>
      <c r="L28" s="659"/>
      <c r="M28" s="659"/>
      <c r="N28" s="659"/>
      <c r="O28" s="659"/>
      <c r="P28" s="659"/>
      <c r="Q28" s="659"/>
      <c r="R28" s="659"/>
      <c r="S28" s="659"/>
      <c r="T28" s="659"/>
      <c r="U28" s="659"/>
      <c r="V28" s="659"/>
      <c r="W28" s="659"/>
      <c r="X28" s="659"/>
      <c r="Y28" s="659"/>
      <c r="Z28" s="659"/>
      <c r="AA28" s="659"/>
      <c r="AB28" s="657" t="s">
        <v>344</v>
      </c>
      <c r="AC28" s="657"/>
      <c r="AD28" s="657"/>
      <c r="AE28" s="657"/>
      <c r="AF28" s="657"/>
      <c r="AG28" s="129"/>
    </row>
    <row r="29" spans="1:33" ht="42" customHeight="1" x14ac:dyDescent="0.2">
      <c r="A29" s="127"/>
      <c r="B29" s="529" t="s">
        <v>179</v>
      </c>
      <c r="C29" s="529"/>
      <c r="D29" s="529"/>
      <c r="E29" s="529"/>
      <c r="F29" s="365"/>
      <c r="G29" s="658" t="s">
        <v>378</v>
      </c>
      <c r="H29" s="658"/>
      <c r="I29" s="658"/>
      <c r="J29" s="658"/>
      <c r="K29" s="658"/>
      <c r="L29" s="658"/>
      <c r="M29" s="658"/>
      <c r="N29" s="658"/>
      <c r="O29" s="658"/>
      <c r="P29" s="658"/>
      <c r="Q29" s="658"/>
      <c r="R29" s="658"/>
      <c r="S29" s="658"/>
      <c r="T29" s="658"/>
      <c r="U29" s="658"/>
      <c r="V29" s="658"/>
      <c r="W29" s="658"/>
      <c r="X29" s="658"/>
      <c r="Y29" s="658"/>
      <c r="Z29" s="658"/>
      <c r="AA29" s="658"/>
      <c r="AB29" s="655" t="s">
        <v>276</v>
      </c>
      <c r="AC29" s="655"/>
      <c r="AD29" s="655"/>
      <c r="AE29" s="655"/>
      <c r="AF29" s="655"/>
      <c r="AG29" s="129"/>
    </row>
    <row r="30" spans="1:33" ht="12.75" hidden="1" customHeight="1" x14ac:dyDescent="0.2">
      <c r="A30" s="660"/>
      <c r="B30" s="660"/>
      <c r="C30" s="660"/>
      <c r="D30" s="660"/>
      <c r="E30" s="660"/>
      <c r="F30" s="661"/>
      <c r="G30" s="661"/>
      <c r="H30" s="661"/>
      <c r="I30" s="661"/>
      <c r="J30" s="661"/>
      <c r="K30" s="661"/>
      <c r="L30" s="661"/>
      <c r="M30" s="661"/>
      <c r="N30" s="661"/>
      <c r="O30" s="661"/>
      <c r="P30" s="661"/>
      <c r="Q30" s="661"/>
      <c r="R30" s="661"/>
      <c r="S30" s="661"/>
      <c r="T30" s="661"/>
      <c r="U30" s="661"/>
      <c r="V30" s="661"/>
      <c r="W30" s="661"/>
      <c r="X30" s="661"/>
      <c r="Y30" s="661"/>
      <c r="Z30" s="661"/>
      <c r="AA30" s="661"/>
      <c r="AB30" s="655" t="s">
        <v>346</v>
      </c>
      <c r="AC30" s="655"/>
      <c r="AD30" s="655"/>
      <c r="AE30" s="655"/>
      <c r="AF30" s="655"/>
      <c r="AG30" s="129"/>
    </row>
    <row r="31" spans="1:33" ht="52.5" customHeight="1" x14ac:dyDescent="0.2">
      <c r="A31" s="231"/>
      <c r="B31" s="533" t="s">
        <v>181</v>
      </c>
      <c r="C31" s="533"/>
      <c r="D31" s="533"/>
      <c r="E31" s="533"/>
      <c r="F31" s="364"/>
      <c r="G31" s="656" t="s">
        <v>379</v>
      </c>
      <c r="H31" s="656"/>
      <c r="I31" s="656"/>
      <c r="J31" s="656"/>
      <c r="K31" s="656"/>
      <c r="L31" s="656"/>
      <c r="M31" s="656"/>
      <c r="N31" s="656"/>
      <c r="O31" s="656"/>
      <c r="P31" s="656"/>
      <c r="Q31" s="656"/>
      <c r="R31" s="656"/>
      <c r="S31" s="656"/>
      <c r="T31" s="656"/>
      <c r="U31" s="656"/>
      <c r="V31" s="656"/>
      <c r="W31" s="656"/>
      <c r="X31" s="656"/>
      <c r="Y31" s="656"/>
      <c r="Z31" s="656"/>
      <c r="AA31" s="656"/>
      <c r="AB31" s="657">
        <v>5</v>
      </c>
      <c r="AC31" s="657"/>
      <c r="AD31" s="657"/>
      <c r="AE31" s="657"/>
      <c r="AF31" s="657"/>
      <c r="AG31" s="129"/>
    </row>
    <row r="32" spans="1:33"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3"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3" ht="102" customHeight="1" x14ac:dyDescent="0.2">
      <c r="A34" s="171"/>
      <c r="B34" s="494" t="s">
        <v>380</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row>
    <row r="35" spans="1:33" ht="3" customHeight="1" x14ac:dyDescent="0.2">
      <c r="A35" s="171"/>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29"/>
    </row>
    <row r="36" spans="1:33" ht="3"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3" ht="3" customHeight="1" x14ac:dyDescent="0.2">
      <c r="A37" s="133"/>
      <c r="B37" s="134"/>
      <c r="C37" s="135"/>
      <c r="D37" s="136"/>
      <c r="E37" s="136"/>
      <c r="F37" s="136"/>
      <c r="G37" s="136"/>
      <c r="H37" s="137"/>
      <c r="I37" s="137"/>
      <c r="J37" s="137"/>
      <c r="K37" s="137"/>
      <c r="L37" s="134"/>
      <c r="M37" s="134"/>
      <c r="N37" s="134"/>
      <c r="O37" s="134"/>
      <c r="P37" s="134"/>
      <c r="Q37" s="134"/>
      <c r="R37" s="134"/>
      <c r="S37" s="134"/>
      <c r="T37" s="134"/>
      <c r="U37" s="134"/>
      <c r="V37" s="134"/>
      <c r="W37" s="134"/>
      <c r="X37" s="134"/>
      <c r="Y37" s="134"/>
      <c r="Z37" s="134"/>
      <c r="AA37" s="134"/>
      <c r="AB37" s="134"/>
      <c r="AC37" s="134"/>
      <c r="AD37" s="134"/>
      <c r="AE37" s="134"/>
      <c r="AF37" s="134"/>
      <c r="AG37" s="129"/>
    </row>
    <row r="38" spans="1:33" ht="17.2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497"/>
      <c r="X38" s="497"/>
      <c r="Y38" s="497"/>
      <c r="Z38" s="497"/>
      <c r="AA38" s="497"/>
      <c r="AB38" s="543" t="str">
        <f>R17</f>
        <v>-</v>
      </c>
      <c r="AC38" s="543"/>
      <c r="AD38" s="543"/>
      <c r="AE38" s="543"/>
      <c r="AF38" s="543"/>
      <c r="AG38" s="129"/>
    </row>
    <row r="39" spans="1:33" ht="3"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3"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IF(W38="","",W38)</f>
        <v/>
      </c>
      <c r="AC40" s="575"/>
      <c r="AD40" s="575"/>
      <c r="AE40" s="575"/>
      <c r="AF40" s="575"/>
      <c r="AG40" s="129"/>
    </row>
    <row r="41" spans="1:33"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3"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3"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3"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3"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3"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3" ht="15.75" x14ac:dyDescent="0.2">
      <c r="A47" s="125"/>
      <c r="B47" s="142" t="s">
        <v>188</v>
      </c>
      <c r="C47" s="151"/>
      <c r="D47" s="142"/>
      <c r="E47" s="142"/>
      <c r="F47" s="569"/>
      <c r="G47" s="569"/>
      <c r="H47" s="569"/>
      <c r="I47" s="569"/>
      <c r="J47" s="569"/>
      <c r="K47" s="569"/>
      <c r="L47" s="569"/>
      <c r="M47" s="569"/>
      <c r="N47" s="569"/>
      <c r="O47" s="569"/>
      <c r="P47" s="569"/>
      <c r="Q47" s="569"/>
      <c r="R47" s="569"/>
      <c r="S47" s="569"/>
      <c r="T47" s="569"/>
      <c r="U47" s="569"/>
      <c r="V47" s="569"/>
      <c r="W47" s="543" t="s">
        <v>189</v>
      </c>
      <c r="X47" s="543"/>
      <c r="Y47" s="543"/>
      <c r="Z47" s="543"/>
      <c r="AA47" s="543"/>
      <c r="AB47" s="569" t="s">
        <v>172</v>
      </c>
      <c r="AC47" s="569"/>
      <c r="AD47" s="569"/>
      <c r="AE47" s="569"/>
      <c r="AF47" s="569"/>
      <c r="AG47" s="129"/>
    </row>
    <row r="48" spans="1:33"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33" ht="12.75" hidden="1" customHeight="1" x14ac:dyDescent="0.2">
      <c r="A49" s="324"/>
      <c r="B49" s="506"/>
      <c r="C49" s="506"/>
      <c r="D49" s="506"/>
      <c r="E49" s="506"/>
      <c r="F49" s="506"/>
      <c r="G49" s="506"/>
      <c r="H49" s="506"/>
      <c r="I49" s="506"/>
      <c r="J49" s="506"/>
      <c r="K49" s="506"/>
      <c r="L49" s="506"/>
      <c r="M49" s="506"/>
      <c r="N49" s="506"/>
      <c r="O49" s="506"/>
      <c r="P49" s="506"/>
      <c r="Q49" s="506"/>
      <c r="R49" s="506"/>
      <c r="S49" s="506"/>
      <c r="T49" s="506"/>
      <c r="U49" s="506"/>
      <c r="V49" s="506"/>
      <c r="W49" s="507"/>
      <c r="X49" s="507"/>
      <c r="Y49" s="507"/>
      <c r="Z49" s="507"/>
      <c r="AA49" s="507"/>
      <c r="AB49" s="508"/>
      <c r="AC49" s="508"/>
      <c r="AD49" s="508"/>
      <c r="AE49" s="508"/>
      <c r="AF49" s="508"/>
      <c r="AG49" s="129"/>
    </row>
    <row r="50" spans="1:33" s="174" customFormat="1" ht="12.75" hidden="1" customHeight="1" x14ac:dyDescent="0.2">
      <c r="A50" s="191"/>
      <c r="B50" s="186"/>
      <c r="C50" s="187"/>
      <c r="D50" s="136"/>
      <c r="E50" s="136"/>
      <c r="F50" s="136"/>
      <c r="G50" s="136"/>
      <c r="H50" s="136"/>
      <c r="I50" s="136"/>
      <c r="J50" s="136"/>
      <c r="K50" s="136"/>
      <c r="L50" s="186"/>
      <c r="M50" s="186"/>
      <c r="N50" s="186"/>
      <c r="O50" s="186"/>
      <c r="P50" s="186"/>
      <c r="Q50" s="186"/>
      <c r="R50" s="186"/>
      <c r="S50" s="186"/>
      <c r="T50" s="186"/>
      <c r="U50" s="186"/>
      <c r="V50" s="186"/>
      <c r="W50" s="134"/>
      <c r="X50" s="134"/>
      <c r="Y50" s="134"/>
      <c r="Z50" s="134"/>
      <c r="AA50" s="188"/>
      <c r="AB50" s="134"/>
      <c r="AC50" s="134"/>
      <c r="AD50" s="134"/>
      <c r="AE50" s="134"/>
      <c r="AF50" s="134"/>
      <c r="AG50" s="134"/>
    </row>
    <row r="51" spans="1:33" hidden="1" x14ac:dyDescent="0.2">
      <c r="A51" s="324"/>
      <c r="B51" s="506"/>
      <c r="C51" s="506"/>
      <c r="D51" s="506"/>
      <c r="E51" s="506"/>
      <c r="F51" s="506"/>
      <c r="G51" s="506"/>
      <c r="H51" s="506"/>
      <c r="I51" s="506"/>
      <c r="J51" s="506"/>
      <c r="K51" s="506"/>
      <c r="L51" s="506"/>
      <c r="M51" s="506"/>
      <c r="N51" s="506"/>
      <c r="O51" s="506"/>
      <c r="P51" s="506"/>
      <c r="Q51" s="506"/>
      <c r="R51" s="506"/>
      <c r="S51" s="506"/>
      <c r="T51" s="506"/>
      <c r="U51" s="506"/>
      <c r="V51" s="506"/>
      <c r="W51" s="507"/>
      <c r="X51" s="507"/>
      <c r="Y51" s="507"/>
      <c r="Z51" s="507"/>
      <c r="AA51" s="507"/>
      <c r="AB51" s="508"/>
      <c r="AC51" s="508"/>
      <c r="AD51" s="508"/>
      <c r="AE51" s="508"/>
      <c r="AF51" s="508"/>
      <c r="AG51" s="129"/>
    </row>
    <row r="52" spans="1:33" ht="12.75" hidden="1" customHeight="1" x14ac:dyDescent="0.2">
      <c r="A52" s="133"/>
      <c r="B52" s="134"/>
      <c r="C52" s="135"/>
      <c r="D52" s="136"/>
      <c r="E52" s="136"/>
      <c r="F52" s="136"/>
      <c r="G52" s="136"/>
      <c r="H52" s="137"/>
      <c r="I52" s="137"/>
      <c r="J52" s="137"/>
      <c r="K52" s="137"/>
      <c r="L52" s="134"/>
      <c r="M52" s="134"/>
      <c r="N52" s="134"/>
      <c r="O52" s="134"/>
      <c r="P52" s="134"/>
      <c r="Q52" s="134"/>
      <c r="R52" s="134"/>
      <c r="S52" s="134"/>
      <c r="T52" s="134"/>
      <c r="U52" s="134"/>
      <c r="V52" s="134"/>
      <c r="W52" s="134"/>
      <c r="X52" s="134"/>
      <c r="Y52" s="134"/>
      <c r="Z52" s="134"/>
      <c r="AA52" s="188"/>
      <c r="AB52" s="134"/>
      <c r="AC52" s="134"/>
      <c r="AD52" s="134"/>
      <c r="AE52" s="134"/>
      <c r="AF52" s="134"/>
      <c r="AG52" s="129"/>
    </row>
    <row r="53" spans="1:33" ht="12.75" hidden="1" customHeight="1" x14ac:dyDescent="0.2">
      <c r="A53" s="183"/>
      <c r="B53" s="506"/>
      <c r="C53" s="506"/>
      <c r="D53" s="506"/>
      <c r="E53" s="506"/>
      <c r="F53" s="506"/>
      <c r="G53" s="506"/>
      <c r="H53" s="506"/>
      <c r="I53" s="506"/>
      <c r="J53" s="506"/>
      <c r="K53" s="506"/>
      <c r="L53" s="506"/>
      <c r="M53" s="506"/>
      <c r="N53" s="506"/>
      <c r="O53" s="506"/>
      <c r="P53" s="506"/>
      <c r="Q53" s="506"/>
      <c r="R53" s="506"/>
      <c r="S53" s="506"/>
      <c r="T53" s="506"/>
      <c r="U53" s="506"/>
      <c r="V53" s="506"/>
      <c r="W53" s="507"/>
      <c r="X53" s="507"/>
      <c r="Y53" s="507"/>
      <c r="Z53" s="507"/>
      <c r="AA53" s="507"/>
      <c r="AB53" s="508"/>
      <c r="AC53" s="508"/>
      <c r="AD53" s="508"/>
      <c r="AE53" s="508"/>
      <c r="AF53" s="508"/>
      <c r="AG53" s="129"/>
    </row>
    <row r="54" spans="1:33"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33"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07"/>
      <c r="X55" s="507"/>
      <c r="Y55" s="507"/>
      <c r="Z55" s="507"/>
      <c r="AA55" s="507"/>
      <c r="AB55" s="508"/>
      <c r="AC55" s="508"/>
      <c r="AD55" s="508"/>
      <c r="AE55" s="508"/>
      <c r="AF55" s="508"/>
      <c r="AG55" s="129"/>
    </row>
    <row r="56" spans="1:33"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33" ht="12.75" hidden="1" customHeight="1" x14ac:dyDescent="0.2">
      <c r="A57" s="183"/>
      <c r="B57" s="641"/>
      <c r="C57" s="641"/>
      <c r="D57" s="641"/>
      <c r="E57" s="641"/>
      <c r="F57" s="641"/>
      <c r="G57" s="641"/>
      <c r="H57" s="641"/>
      <c r="I57" s="641"/>
      <c r="J57" s="641"/>
      <c r="K57" s="641"/>
      <c r="L57" s="641"/>
      <c r="M57" s="641"/>
      <c r="N57" s="641"/>
      <c r="O57" s="641"/>
      <c r="P57" s="641"/>
      <c r="Q57" s="641"/>
      <c r="R57" s="641"/>
      <c r="S57" s="641"/>
      <c r="T57" s="641"/>
      <c r="U57" s="641"/>
      <c r="V57" s="641"/>
      <c r="W57" s="507"/>
      <c r="X57" s="507"/>
      <c r="Y57" s="507"/>
      <c r="Z57" s="507"/>
      <c r="AA57" s="507"/>
      <c r="AB57" s="508"/>
      <c r="AC57" s="508"/>
      <c r="AD57" s="508"/>
      <c r="AE57" s="508"/>
      <c r="AF57" s="508"/>
      <c r="AG57" s="129"/>
    </row>
    <row r="58" spans="1:33"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33" ht="12.75" hidden="1" customHeight="1" x14ac:dyDescent="0.2">
      <c r="A59" s="183"/>
      <c r="B59" s="641"/>
      <c r="C59" s="641"/>
      <c r="D59" s="641"/>
      <c r="E59" s="641"/>
      <c r="F59" s="641"/>
      <c r="G59" s="641"/>
      <c r="H59" s="641"/>
      <c r="I59" s="641"/>
      <c r="J59" s="641"/>
      <c r="K59" s="641"/>
      <c r="L59" s="641"/>
      <c r="M59" s="641"/>
      <c r="N59" s="641"/>
      <c r="O59" s="641"/>
      <c r="P59" s="641"/>
      <c r="Q59" s="641"/>
      <c r="R59" s="641"/>
      <c r="S59" s="641"/>
      <c r="T59" s="641"/>
      <c r="U59" s="641"/>
      <c r="V59" s="641"/>
      <c r="W59" s="507"/>
      <c r="X59" s="507"/>
      <c r="Y59" s="507"/>
      <c r="Z59" s="507"/>
      <c r="AA59" s="507"/>
      <c r="AB59" s="508"/>
      <c r="AC59" s="508"/>
      <c r="AD59" s="508"/>
      <c r="AE59" s="508"/>
      <c r="AF59" s="508"/>
      <c r="AG59" s="129"/>
    </row>
    <row r="60" spans="1:33"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33" ht="12.75" hidden="1" customHeight="1" x14ac:dyDescent="0.2">
      <c r="A61" s="183"/>
      <c r="B61" s="641"/>
      <c r="C61" s="641"/>
      <c r="D61" s="641"/>
      <c r="E61" s="641"/>
      <c r="F61" s="641"/>
      <c r="G61" s="641"/>
      <c r="H61" s="641"/>
      <c r="I61" s="641"/>
      <c r="J61" s="641"/>
      <c r="K61" s="641"/>
      <c r="L61" s="641"/>
      <c r="M61" s="641"/>
      <c r="N61" s="641"/>
      <c r="O61" s="641"/>
      <c r="P61" s="641"/>
      <c r="Q61" s="641"/>
      <c r="R61" s="641"/>
      <c r="S61" s="641"/>
      <c r="T61" s="641"/>
      <c r="U61" s="641"/>
      <c r="V61" s="641"/>
      <c r="W61" s="507"/>
      <c r="X61" s="507"/>
      <c r="Y61" s="507"/>
      <c r="Z61" s="507"/>
      <c r="AA61" s="507"/>
      <c r="AB61" s="508"/>
      <c r="AC61" s="508"/>
      <c r="AD61" s="508"/>
      <c r="AE61" s="508"/>
      <c r="AF61" s="508"/>
      <c r="AG61" s="129"/>
    </row>
    <row r="62" spans="1:33"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33"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177"/>
      <c r="W63" s="206"/>
      <c r="X63" s="206"/>
      <c r="Y63" s="206"/>
      <c r="Z63" s="206"/>
      <c r="AA63" s="184"/>
      <c r="AB63" s="582"/>
      <c r="AC63" s="582"/>
      <c r="AD63" s="582"/>
      <c r="AE63" s="582"/>
      <c r="AF63" s="582"/>
      <c r="AG63" s="129"/>
    </row>
    <row r="64" spans="1:33" ht="12.75" hidden="1" customHeight="1" x14ac:dyDescent="0.2">
      <c r="A64" s="133"/>
      <c r="B64" s="134"/>
      <c r="C64" s="135"/>
      <c r="D64" s="136"/>
      <c r="E64" s="136"/>
      <c r="F64" s="136"/>
      <c r="G64" s="136"/>
      <c r="H64" s="137"/>
      <c r="I64" s="137"/>
      <c r="J64" s="137"/>
      <c r="K64" s="137"/>
      <c r="L64" s="134"/>
      <c r="M64" s="134"/>
      <c r="N64" s="134"/>
      <c r="O64" s="134"/>
      <c r="P64" s="134"/>
      <c r="Q64" s="134"/>
      <c r="R64" s="134"/>
      <c r="S64" s="134"/>
      <c r="T64" s="134"/>
      <c r="U64" s="134"/>
      <c r="V64" s="134"/>
      <c r="W64" s="134"/>
      <c r="X64" s="134"/>
      <c r="Y64" s="134"/>
      <c r="Z64" s="134"/>
      <c r="AA64" s="188"/>
      <c r="AB64" s="134"/>
      <c r="AC64" s="134"/>
      <c r="AD64" s="134"/>
      <c r="AE64" s="134"/>
      <c r="AF64" s="134"/>
      <c r="AG64" s="129"/>
    </row>
    <row r="65" spans="1:33"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177"/>
      <c r="W65" s="206"/>
      <c r="X65" s="206"/>
      <c r="Y65" s="206"/>
      <c r="Z65" s="206"/>
      <c r="AA65" s="184"/>
      <c r="AB65" s="582"/>
      <c r="AC65" s="582"/>
      <c r="AD65" s="582"/>
      <c r="AE65" s="582"/>
      <c r="AF65" s="582"/>
      <c r="AG65" s="129"/>
    </row>
    <row r="66" spans="1:33" ht="12.75" hidden="1" customHeight="1" x14ac:dyDescent="0.2">
      <c r="A66" s="133"/>
      <c r="B66" s="174"/>
      <c r="C66" s="196"/>
      <c r="D66" s="194"/>
      <c r="E66" s="194"/>
      <c r="F66" s="194"/>
      <c r="G66" s="194"/>
      <c r="H66" s="197"/>
      <c r="I66" s="197"/>
      <c r="J66" s="197"/>
      <c r="K66" s="197"/>
      <c r="L66" s="174"/>
      <c r="M66" s="174"/>
      <c r="N66" s="174"/>
      <c r="O66" s="174"/>
      <c r="P66" s="174"/>
      <c r="Q66" s="174"/>
      <c r="R66" s="174"/>
      <c r="S66" s="174"/>
      <c r="T66" s="174"/>
      <c r="U66" s="174"/>
      <c r="V66" s="174"/>
      <c r="W66" s="134"/>
      <c r="X66" s="134"/>
      <c r="Y66" s="134"/>
      <c r="Z66" s="134"/>
      <c r="AA66" s="188"/>
      <c r="AB66" s="134"/>
      <c r="AC66" s="134"/>
      <c r="AD66" s="134"/>
      <c r="AE66" s="134"/>
      <c r="AF66" s="134"/>
      <c r="AG66" s="129"/>
    </row>
    <row r="67" spans="1:33" ht="12.75" hidden="1" customHeight="1" x14ac:dyDescent="0.2">
      <c r="A67" s="183"/>
      <c r="B67" s="509"/>
      <c r="C67" s="509"/>
      <c r="D67" s="509"/>
      <c r="E67" s="509"/>
      <c r="F67" s="509"/>
      <c r="G67" s="509"/>
      <c r="H67" s="509"/>
      <c r="I67" s="509"/>
      <c r="J67" s="509"/>
      <c r="K67" s="509"/>
      <c r="L67" s="509"/>
      <c r="M67" s="509"/>
      <c r="N67" s="509"/>
      <c r="O67" s="509"/>
      <c r="P67" s="189"/>
      <c r="Q67" s="510"/>
      <c r="R67" s="510"/>
      <c r="S67" s="510"/>
      <c r="T67" s="510"/>
      <c r="U67" s="510"/>
      <c r="V67" s="510"/>
      <c r="W67" s="507"/>
      <c r="X67" s="507"/>
      <c r="Y67" s="507"/>
      <c r="Z67" s="507"/>
      <c r="AA67" s="507"/>
      <c r="AB67" s="508"/>
      <c r="AC67" s="508"/>
      <c r="AD67" s="508"/>
      <c r="AE67" s="508"/>
      <c r="AF67" s="508"/>
      <c r="AG67" s="129"/>
    </row>
    <row r="68" spans="1:33"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33"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07"/>
      <c r="X69" s="507"/>
      <c r="Y69" s="507"/>
      <c r="Z69" s="507"/>
      <c r="AA69" s="507"/>
      <c r="AB69" s="508"/>
      <c r="AC69" s="508"/>
      <c r="AD69" s="508"/>
      <c r="AE69" s="508"/>
      <c r="AF69" s="508"/>
      <c r="AG69" s="129"/>
    </row>
    <row r="70" spans="1:33"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33"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07"/>
      <c r="X71" s="507"/>
      <c r="Y71" s="507"/>
      <c r="Z71" s="507"/>
      <c r="AA71" s="507"/>
      <c r="AB71" s="508"/>
      <c r="AC71" s="508"/>
      <c r="AD71" s="508"/>
      <c r="AE71" s="508"/>
      <c r="AF71" s="508"/>
      <c r="AG71" s="129"/>
    </row>
    <row r="72" spans="1:33"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33"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07"/>
      <c r="X73" s="507"/>
      <c r="Y73" s="507"/>
      <c r="Z73" s="507"/>
      <c r="AA73" s="507"/>
      <c r="AB73" s="508"/>
      <c r="AC73" s="508"/>
      <c r="AD73" s="508"/>
      <c r="AE73" s="508"/>
      <c r="AF73" s="508"/>
      <c r="AG73" s="129"/>
    </row>
    <row r="74" spans="1:33"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190"/>
      <c r="X74" s="202"/>
      <c r="Y74" s="199"/>
      <c r="Z74" s="199"/>
      <c r="AA74" s="199"/>
      <c r="AB74" s="199"/>
      <c r="AC74" s="199"/>
      <c r="AD74" s="199"/>
      <c r="AE74" s="199"/>
      <c r="AF74" s="199"/>
      <c r="AG74" s="129"/>
    </row>
    <row r="75" spans="1:33"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07"/>
      <c r="X75" s="507"/>
      <c r="Y75" s="507"/>
      <c r="Z75" s="507"/>
      <c r="AA75" s="507"/>
      <c r="AB75" s="508"/>
      <c r="AC75" s="508"/>
      <c r="AD75" s="508"/>
      <c r="AE75" s="508"/>
      <c r="AF75" s="508"/>
      <c r="AG75" s="129"/>
    </row>
    <row r="76" spans="1:33"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33"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07"/>
      <c r="X77" s="507"/>
      <c r="Y77" s="507"/>
      <c r="Z77" s="507"/>
      <c r="AA77" s="507"/>
      <c r="AB77" s="508"/>
      <c r="AC77" s="508"/>
      <c r="AD77" s="508"/>
      <c r="AE77" s="508"/>
      <c r="AF77" s="508"/>
      <c r="AG77" s="129"/>
    </row>
    <row r="78" spans="1:33"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33"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07"/>
      <c r="X79" s="507"/>
      <c r="Y79" s="507"/>
      <c r="Z79" s="507"/>
      <c r="AA79" s="507"/>
      <c r="AB79" s="508"/>
      <c r="AC79" s="508"/>
      <c r="AD79" s="508"/>
      <c r="AE79" s="508"/>
      <c r="AF79" s="508"/>
      <c r="AG79" s="129"/>
    </row>
    <row r="80" spans="1:33"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38"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07"/>
      <c r="X81" s="507"/>
      <c r="Y81" s="507"/>
      <c r="Z81" s="507"/>
      <c r="AA81" s="507"/>
      <c r="AB81" s="508"/>
      <c r="AC81" s="508"/>
      <c r="AD81" s="508"/>
      <c r="AE81" s="508"/>
      <c r="AF81" s="508"/>
      <c r="AG81" s="129"/>
    </row>
    <row r="82" spans="1:38"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38"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07"/>
      <c r="X83" s="507"/>
      <c r="Y83" s="507"/>
      <c r="Z83" s="507"/>
      <c r="AA83" s="507"/>
      <c r="AB83" s="508"/>
      <c r="AC83" s="508"/>
      <c r="AD83" s="508"/>
      <c r="AE83" s="508"/>
      <c r="AF83" s="508"/>
      <c r="AG83" s="129"/>
    </row>
    <row r="84" spans="1:38"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38"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07"/>
      <c r="X85" s="507"/>
      <c r="Y85" s="507"/>
      <c r="Z85" s="507"/>
      <c r="AA85" s="507"/>
      <c r="AB85" s="508"/>
      <c r="AC85" s="508"/>
      <c r="AD85" s="508"/>
      <c r="AE85" s="508"/>
      <c r="AF85" s="508"/>
      <c r="AG85" s="129"/>
    </row>
    <row r="86" spans="1:38"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38"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07"/>
      <c r="X87" s="507"/>
      <c r="Y87" s="507"/>
      <c r="Z87" s="507"/>
      <c r="AA87" s="507"/>
      <c r="AB87" s="508"/>
      <c r="AC87" s="508"/>
      <c r="AD87" s="508"/>
      <c r="AE87" s="508"/>
      <c r="AF87" s="508"/>
      <c r="AG87" s="129"/>
    </row>
    <row r="88" spans="1:38"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38"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38"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38" ht="27" customHeight="1" x14ac:dyDescent="0.2">
      <c r="A91" s="183"/>
      <c r="B91" s="506" t="s">
        <v>381</v>
      </c>
      <c r="C91" s="506"/>
      <c r="D91" s="506"/>
      <c r="E91" s="506"/>
      <c r="F91" s="506"/>
      <c r="G91" s="506"/>
      <c r="H91" s="506"/>
      <c r="I91" s="506"/>
      <c r="J91" s="506"/>
      <c r="K91" s="506"/>
      <c r="L91" s="506"/>
      <c r="M91" s="506"/>
      <c r="N91" s="506"/>
      <c r="O91" s="506"/>
      <c r="P91" s="506"/>
      <c r="Q91" s="506"/>
      <c r="R91" s="506"/>
      <c r="S91" s="506"/>
      <c r="T91" s="506"/>
      <c r="U91" s="506"/>
      <c r="V91" s="506"/>
      <c r="W91" s="513" t="s">
        <v>15</v>
      </c>
      <c r="X91" s="513"/>
      <c r="Y91" s="513"/>
      <c r="Z91" s="513"/>
      <c r="AA91" s="513"/>
      <c r="AB91" s="513"/>
      <c r="AC91" s="513"/>
      <c r="AD91" s="513"/>
      <c r="AE91" s="513"/>
      <c r="AF91" s="513"/>
      <c r="AG91" s="129"/>
    </row>
    <row r="92" spans="1:38" ht="3"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134"/>
      <c r="X92" s="134"/>
      <c r="Y92" s="134"/>
      <c r="Z92" s="134"/>
      <c r="AA92" s="134"/>
      <c r="AB92" s="134"/>
      <c r="AC92" s="134"/>
      <c r="AD92" s="134"/>
      <c r="AE92" s="134"/>
      <c r="AF92" s="134"/>
      <c r="AG92" s="129"/>
    </row>
    <row r="93" spans="1:38" ht="15" customHeight="1" x14ac:dyDescent="0.2">
      <c r="A93" s="183"/>
      <c r="B93" s="506" t="s">
        <v>382</v>
      </c>
      <c r="C93" s="506"/>
      <c r="D93" s="506"/>
      <c r="E93" s="506"/>
      <c r="F93" s="506"/>
      <c r="G93" s="506"/>
      <c r="H93" s="506"/>
      <c r="I93" s="506"/>
      <c r="J93" s="506"/>
      <c r="K93" s="506"/>
      <c r="L93" s="506"/>
      <c r="M93" s="506"/>
      <c r="N93" s="506"/>
      <c r="O93" s="506"/>
      <c r="P93" s="506"/>
      <c r="Q93" s="506"/>
      <c r="R93" s="506"/>
      <c r="S93" s="506"/>
      <c r="T93" s="506"/>
      <c r="U93" s="506"/>
      <c r="V93" s="506"/>
      <c r="W93" s="513" t="s">
        <v>15</v>
      </c>
      <c r="X93" s="513"/>
      <c r="Y93" s="513"/>
      <c r="Z93" s="513"/>
      <c r="AA93" s="513"/>
      <c r="AB93" s="513"/>
      <c r="AC93" s="513"/>
      <c r="AD93" s="513"/>
      <c r="AE93" s="513"/>
      <c r="AF93" s="513"/>
      <c r="AG93" s="129"/>
      <c r="AL93" s="173"/>
    </row>
    <row r="94" spans="1:38" ht="12.75" hidden="1"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row>
    <row r="95" spans="1:38" ht="12.75" hidden="1" customHeight="1" x14ac:dyDescent="0.2">
      <c r="A95" s="183"/>
      <c r="B95" s="506"/>
      <c r="C95" s="506"/>
      <c r="D95" s="506"/>
      <c r="E95" s="506"/>
      <c r="F95" s="506"/>
      <c r="G95" s="506"/>
      <c r="H95" s="506"/>
      <c r="I95" s="506"/>
      <c r="J95" s="506"/>
      <c r="K95" s="506"/>
      <c r="L95" s="506"/>
      <c r="M95" s="506"/>
      <c r="N95" s="506"/>
      <c r="O95" s="506"/>
      <c r="P95" s="506"/>
      <c r="Q95" s="506"/>
      <c r="R95" s="506"/>
      <c r="S95" s="506"/>
      <c r="T95" s="506"/>
      <c r="U95" s="506"/>
      <c r="V95" s="506"/>
      <c r="W95" s="514"/>
      <c r="X95" s="514"/>
      <c r="Y95" s="514"/>
      <c r="Z95" s="514"/>
      <c r="AA95" s="514"/>
      <c r="AB95" s="514"/>
      <c r="AC95" s="514"/>
      <c r="AD95" s="514"/>
      <c r="AE95" s="514"/>
      <c r="AF95" s="514"/>
      <c r="AG95" s="129"/>
    </row>
    <row r="96" spans="1:38" ht="12.75" hidden="1" customHeight="1" x14ac:dyDescent="0.2">
      <c r="A96" s="133"/>
      <c r="B96" s="186"/>
      <c r="C96" s="187"/>
      <c r="D96" s="136"/>
      <c r="E96" s="136"/>
      <c r="F96" s="136"/>
      <c r="G96" s="136"/>
      <c r="H96" s="136"/>
      <c r="I96" s="136"/>
      <c r="J96" s="136"/>
      <c r="K96" s="136"/>
      <c r="L96" s="186"/>
      <c r="M96" s="186"/>
      <c r="N96" s="186"/>
      <c r="O96" s="186"/>
      <c r="P96" s="186"/>
      <c r="Q96" s="186"/>
      <c r="R96" s="186"/>
      <c r="S96" s="186"/>
      <c r="T96" s="186"/>
      <c r="U96" s="186"/>
      <c r="V96" s="186"/>
      <c r="W96" s="134"/>
      <c r="X96" s="134"/>
      <c r="Y96" s="134"/>
      <c r="Z96" s="134"/>
      <c r="AA96" s="134"/>
      <c r="AB96" s="134"/>
      <c r="AC96" s="134"/>
      <c r="AD96" s="134"/>
      <c r="AE96" s="134"/>
      <c r="AF96" s="134"/>
      <c r="AG96" s="129"/>
    </row>
    <row r="97" spans="1:41" ht="12.75" hidden="1" customHeight="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14"/>
      <c r="X97" s="514"/>
      <c r="Y97" s="514"/>
      <c r="Z97" s="514"/>
      <c r="AA97" s="514"/>
      <c r="AB97" s="514"/>
      <c r="AC97" s="514"/>
      <c r="AD97" s="514"/>
      <c r="AE97" s="514"/>
      <c r="AF97" s="514"/>
      <c r="AG97" s="129"/>
    </row>
    <row r="98" spans="1:41" ht="12.75"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134"/>
      <c r="X98" s="134"/>
      <c r="Y98" s="134"/>
      <c r="Z98" s="134"/>
      <c r="AA98" s="134"/>
      <c r="AB98" s="134"/>
      <c r="AC98" s="134"/>
      <c r="AD98" s="134"/>
      <c r="AE98" s="134"/>
      <c r="AF98" s="134"/>
      <c r="AG98" s="129"/>
    </row>
    <row r="99" spans="1:41" ht="12.75" hidden="1" customHeight="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14"/>
      <c r="X99" s="514"/>
      <c r="Y99" s="514"/>
      <c r="Z99" s="514"/>
      <c r="AA99" s="514"/>
      <c r="AB99" s="514"/>
      <c r="AC99" s="514"/>
      <c r="AD99" s="514"/>
      <c r="AE99" s="514"/>
      <c r="AF99" s="514"/>
      <c r="AG99" s="129"/>
    </row>
    <row r="100" spans="1:41" ht="12.75" hidden="1"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29"/>
    </row>
    <row r="101" spans="1:41" hidden="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14"/>
      <c r="X101" s="514"/>
      <c r="Y101" s="514"/>
      <c r="Z101" s="514"/>
      <c r="AA101" s="514"/>
      <c r="AB101" s="514"/>
      <c r="AC101" s="514"/>
      <c r="AD101" s="514"/>
      <c r="AE101" s="514"/>
      <c r="AF101" s="514"/>
      <c r="AG101" s="129"/>
    </row>
    <row r="102" spans="1:41" ht="12.75" hidden="1" customHeight="1" x14ac:dyDescent="0.2">
      <c r="A102" s="133"/>
      <c r="B102" s="186"/>
      <c r="C102" s="187"/>
      <c r="D102" s="136"/>
      <c r="E102" s="136"/>
      <c r="F102" s="136"/>
      <c r="G102" s="136"/>
      <c r="H102" s="136"/>
      <c r="I102" s="136"/>
      <c r="J102" s="136"/>
      <c r="K102" s="136"/>
      <c r="L102" s="186"/>
      <c r="M102" s="186"/>
      <c r="N102" s="186"/>
      <c r="O102" s="186"/>
      <c r="P102" s="186"/>
      <c r="Q102" s="186"/>
      <c r="R102" s="186"/>
      <c r="S102" s="186"/>
      <c r="T102" s="186"/>
      <c r="U102" s="186"/>
      <c r="V102" s="186"/>
      <c r="W102" s="134"/>
      <c r="X102" s="134"/>
      <c r="Y102" s="134"/>
      <c r="Z102" s="134"/>
      <c r="AA102" s="134"/>
      <c r="AB102" s="134"/>
      <c r="AC102" s="134"/>
      <c r="AD102" s="134"/>
      <c r="AE102" s="134"/>
      <c r="AF102" s="134"/>
      <c r="AG102" s="129"/>
    </row>
    <row r="103" spans="1:41" hidden="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6"/>
      <c r="X103" s="516"/>
      <c r="Y103" s="516"/>
      <c r="Z103" s="516"/>
      <c r="AA103" s="516"/>
      <c r="AB103" s="516"/>
      <c r="AC103" s="516"/>
      <c r="AD103" s="516"/>
      <c r="AE103" s="516"/>
      <c r="AF103" s="516"/>
      <c r="AG103" s="129"/>
    </row>
    <row r="104" spans="1:41" ht="12.75" hidden="1" customHeight="1" x14ac:dyDescent="0.2">
      <c r="A104" s="133"/>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ht="12.75" hidden="1" customHeight="1" x14ac:dyDescent="0.2">
      <c r="A105" s="183"/>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14"/>
      <c r="X105" s="514"/>
      <c r="Y105" s="514"/>
      <c r="Z105" s="514"/>
      <c r="AA105" s="514"/>
      <c r="AB105" s="514"/>
      <c r="AC105" s="514"/>
      <c r="AD105" s="514"/>
      <c r="AE105" s="514"/>
      <c r="AF105" s="514"/>
      <c r="AG105" s="129"/>
    </row>
    <row r="106" spans="1:41" ht="3"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ht="24.75" customHeight="1" x14ac:dyDescent="0.2">
      <c r="A107" s="183"/>
      <c r="B107" s="552" t="s">
        <v>351</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06" t="s">
        <v>383</v>
      </c>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209"/>
      <c r="AH112" s="172"/>
      <c r="AI112" s="172"/>
      <c r="AJ112" s="172"/>
      <c r="AK112" s="172"/>
      <c r="AL112" s="1"/>
      <c r="AM112" s="1"/>
    </row>
    <row r="113" spans="1:39" s="174" customFormat="1" ht="2.25"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ht="25.5" customHeight="1" x14ac:dyDescent="0.2">
      <c r="A116" s="133"/>
      <c r="B116" s="509" t="s">
        <v>384</v>
      </c>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x14ac:dyDescent="0.2">
      <c r="A120" s="133"/>
      <c r="B120" s="506"/>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129"/>
    </row>
    <row r="121" spans="1:39"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29">
    <mergeCell ref="B112:AF112"/>
    <mergeCell ref="B116:AF116"/>
    <mergeCell ref="B120:AF120"/>
    <mergeCell ref="A123:AF123"/>
    <mergeCell ref="B107:V107"/>
    <mergeCell ref="W107:AF107"/>
    <mergeCell ref="B108:V108"/>
    <mergeCell ref="B109:E109"/>
    <mergeCell ref="F109:V109"/>
    <mergeCell ref="W109:AF109"/>
    <mergeCell ref="B103:V103"/>
    <mergeCell ref="W103:AF103"/>
    <mergeCell ref="B104:V104"/>
    <mergeCell ref="B105:V105"/>
    <mergeCell ref="W105:AF105"/>
    <mergeCell ref="B106:V106"/>
    <mergeCell ref="B97:V97"/>
    <mergeCell ref="W97:AF97"/>
    <mergeCell ref="B99:V99"/>
    <mergeCell ref="W99:AF99"/>
    <mergeCell ref="B101:V101"/>
    <mergeCell ref="W101:AF101"/>
    <mergeCell ref="W89:AF89"/>
    <mergeCell ref="B91:V91"/>
    <mergeCell ref="W91:AF91"/>
    <mergeCell ref="B93:V93"/>
    <mergeCell ref="W93:AF93"/>
    <mergeCell ref="B95:V95"/>
    <mergeCell ref="W95:AF95"/>
    <mergeCell ref="W83:AA83"/>
    <mergeCell ref="AB83:AF83"/>
    <mergeCell ref="W85:AA85"/>
    <mergeCell ref="AB85:AF85"/>
    <mergeCell ref="W87:AA87"/>
    <mergeCell ref="AB87:AF87"/>
    <mergeCell ref="W77:AA77"/>
    <mergeCell ref="AB77:AF77"/>
    <mergeCell ref="W79:AA79"/>
    <mergeCell ref="AB79:AF79"/>
    <mergeCell ref="W81:AA81"/>
    <mergeCell ref="AB81:AF81"/>
    <mergeCell ref="W71:AA71"/>
    <mergeCell ref="AB71:AF71"/>
    <mergeCell ref="W73:AA73"/>
    <mergeCell ref="AB73:AF73"/>
    <mergeCell ref="W75:AA75"/>
    <mergeCell ref="AB75:AF75"/>
    <mergeCell ref="B67:O67"/>
    <mergeCell ref="Q67:V67"/>
    <mergeCell ref="W67:AA67"/>
    <mergeCell ref="AB67:AF67"/>
    <mergeCell ref="W69:AA69"/>
    <mergeCell ref="AB69:AF69"/>
    <mergeCell ref="B61:V61"/>
    <mergeCell ref="W61:AA61"/>
    <mergeCell ref="AB61:AF61"/>
    <mergeCell ref="B63:U63"/>
    <mergeCell ref="AB63:AF63"/>
    <mergeCell ref="B65:U65"/>
    <mergeCell ref="AB65:AF65"/>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F47:V47"/>
    <mergeCell ref="W47:AA47"/>
    <mergeCell ref="AB47:AF47"/>
    <mergeCell ref="B34:AF34"/>
    <mergeCell ref="B38:V38"/>
    <mergeCell ref="W38:AA38"/>
    <mergeCell ref="AB38:AF38"/>
    <mergeCell ref="B40:V40"/>
    <mergeCell ref="AB40:AF40"/>
    <mergeCell ref="A30:E30"/>
    <mergeCell ref="F30:AA30"/>
    <mergeCell ref="AB30:AF30"/>
    <mergeCell ref="B31:E31"/>
    <mergeCell ref="G31:AA31"/>
    <mergeCell ref="AB31:AF31"/>
    <mergeCell ref="B28:E28"/>
    <mergeCell ref="F28:AA28"/>
    <mergeCell ref="AB28:AF28"/>
    <mergeCell ref="B29:E29"/>
    <mergeCell ref="G29:AA29"/>
    <mergeCell ref="AB29:AF29"/>
    <mergeCell ref="B26:E26"/>
    <mergeCell ref="G26:AA26"/>
    <mergeCell ref="AB26:AF26"/>
    <mergeCell ref="B27:E27"/>
    <mergeCell ref="G27:AA27"/>
    <mergeCell ref="AB27:AF27"/>
    <mergeCell ref="B17:O19"/>
    <mergeCell ref="R17:AF19"/>
    <mergeCell ref="A24:AA24"/>
    <mergeCell ref="AB24:AF24"/>
    <mergeCell ref="B25:E25"/>
    <mergeCell ref="G25:AA25"/>
    <mergeCell ref="AB25:AF25"/>
    <mergeCell ref="B6:O7"/>
    <mergeCell ref="R6:AF7"/>
    <mergeCell ref="B11:O13"/>
    <mergeCell ref="R11:X11"/>
    <mergeCell ref="Y11:AF11"/>
    <mergeCell ref="R12:X13"/>
    <mergeCell ref="Y12:AF13"/>
    <mergeCell ref="B1:D1"/>
    <mergeCell ref="E1:I1"/>
    <mergeCell ref="Q1:V1"/>
    <mergeCell ref="W1:AA1"/>
    <mergeCell ref="AB1:AF1"/>
    <mergeCell ref="B3:AF3"/>
  </mergeCells>
  <dataValidations xWindow="62791" yWindow="22211" count="1">
    <dataValidation type="list" allowBlank="1" showErrorMessage="1" sqref="W38:AA38">
      <formula1>"0,3,5"</formula1>
      <formula2>0</formula2>
    </dataValidation>
  </dataValidation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showGridLines="0" zoomScaleSheetLayoutView="100" workbookViewId="0">
      <selection activeCell="R17" sqref="R17"/>
    </sheetView>
  </sheetViews>
  <sheetFormatPr defaultColWidth="0" defaultRowHeight="12.75" zeroHeight="1" x14ac:dyDescent="0.2"/>
  <cols>
    <col min="1" max="1" width="4.28515625" style="88" customWidth="1"/>
    <col min="2" max="15" width="3.42578125" style="1" customWidth="1"/>
    <col min="16" max="16" width="0.42578125" style="1" customWidth="1"/>
    <col min="17" max="32" width="3.42578125" style="1" customWidth="1"/>
    <col min="33" max="33" width="1.42578125" style="1" customWidth="1"/>
    <col min="34" max="16384" width="0" style="1" hidden="1"/>
  </cols>
  <sheetData>
    <row r="1" spans="1:35" ht="18.75" customHeight="1" x14ac:dyDescent="0.2">
      <c r="A1" s="125"/>
      <c r="B1" s="465" t="s">
        <v>164</v>
      </c>
      <c r="C1" s="465"/>
      <c r="D1" s="465"/>
      <c r="E1" s="616" t="str">
        <f>'ELENCO CRITERI'!A116</f>
        <v>5.2.1</v>
      </c>
      <c r="F1" s="616"/>
      <c r="G1" s="616"/>
      <c r="H1" s="616"/>
      <c r="I1" s="616"/>
      <c r="J1" s="128"/>
      <c r="K1" s="128"/>
      <c r="L1" s="128"/>
      <c r="M1" s="128"/>
      <c r="N1" s="128"/>
      <c r="O1" s="128"/>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x14ac:dyDescent="0.2">
      <c r="A3" s="125"/>
      <c r="B3" s="564" t="str">
        <f>'ELENCO CRITERI'!B116</f>
        <v>Disponibilità della documentazione tecnica degli edifici</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129"/>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x14ac:dyDescent="0.2">
      <c r="A6" s="127"/>
      <c r="B6" s="472" t="str">
        <f>'ELENCO CRITERI'!A114</f>
        <v>5. Qualità del servizio</v>
      </c>
      <c r="C6" s="472"/>
      <c r="D6" s="472"/>
      <c r="E6" s="472"/>
      <c r="F6" s="472"/>
      <c r="G6" s="472"/>
      <c r="H6" s="472"/>
      <c r="I6" s="472"/>
      <c r="J6" s="472"/>
      <c r="K6" s="472"/>
      <c r="L6" s="472"/>
      <c r="M6" s="472"/>
      <c r="N6" s="472"/>
      <c r="O6" s="472"/>
      <c r="P6" s="128"/>
      <c r="Q6" s="13"/>
      <c r="R6" s="472" t="str">
        <f>'ELENCO CRITERI'!A115</f>
        <v>5.2 Mantenimento delle prestazioni in fase operativa</v>
      </c>
      <c r="S6" s="472"/>
      <c r="T6" s="472"/>
      <c r="U6" s="472"/>
      <c r="V6" s="472"/>
      <c r="W6" s="472"/>
      <c r="X6" s="472"/>
      <c r="Y6" s="472"/>
      <c r="Z6" s="472"/>
      <c r="AA6" s="472"/>
      <c r="AB6" s="472"/>
      <c r="AC6" s="472"/>
      <c r="AD6" s="472"/>
      <c r="AE6" s="472"/>
      <c r="AF6" s="472"/>
      <c r="AG6" s="129"/>
      <c r="AI6" s="9"/>
    </row>
    <row r="7" spans="1:35" x14ac:dyDescent="0.2">
      <c r="A7" s="127"/>
      <c r="B7" s="472"/>
      <c r="C7" s="472"/>
      <c r="D7" s="472"/>
      <c r="E7" s="472"/>
      <c r="F7" s="472"/>
      <c r="G7" s="472"/>
      <c r="H7" s="472"/>
      <c r="I7" s="472"/>
      <c r="J7" s="472"/>
      <c r="K7" s="472"/>
      <c r="L7" s="472"/>
      <c r="M7" s="472"/>
      <c r="N7" s="472"/>
      <c r="O7" s="472"/>
      <c r="P7" s="128"/>
      <c r="Q7" s="13"/>
      <c r="R7" s="472"/>
      <c r="S7" s="472"/>
      <c r="T7" s="472"/>
      <c r="U7" s="472"/>
      <c r="V7" s="472"/>
      <c r="W7" s="472"/>
      <c r="X7" s="472"/>
      <c r="Y7" s="472"/>
      <c r="Z7" s="472"/>
      <c r="AA7" s="472"/>
      <c r="AB7" s="472"/>
      <c r="AC7" s="472"/>
      <c r="AD7" s="472"/>
      <c r="AE7" s="472"/>
      <c r="AF7" s="472"/>
      <c r="AG7" s="129"/>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ht="13.35" customHeight="1" x14ac:dyDescent="0.2">
      <c r="A11" s="127"/>
      <c r="B11" s="555" t="str">
        <f>'ELENCO CRITERI'!F118</f>
        <v>Ottimizzare l’operatività dell’edificio e dei suoi sistemi tecnici.</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row>
    <row r="12" spans="1:35" x14ac:dyDescent="0.2">
      <c r="A12" s="127"/>
      <c r="B12" s="555"/>
      <c r="C12" s="555"/>
      <c r="D12" s="555"/>
      <c r="E12" s="555"/>
      <c r="F12" s="555"/>
      <c r="G12" s="555"/>
      <c r="H12" s="555"/>
      <c r="I12" s="555"/>
      <c r="J12" s="555"/>
      <c r="K12" s="555"/>
      <c r="L12" s="555"/>
      <c r="M12" s="555"/>
      <c r="N12" s="555"/>
      <c r="O12" s="555"/>
      <c r="P12" s="128"/>
      <c r="Q12" s="13"/>
      <c r="R12" s="475">
        <f>'PESATURA SISTEMA'!Q39</f>
        <v>1</v>
      </c>
      <c r="S12" s="475"/>
      <c r="T12" s="475"/>
      <c r="U12" s="475"/>
      <c r="V12" s="475"/>
      <c r="W12" s="475"/>
      <c r="X12" s="475"/>
      <c r="Y12" s="475">
        <f>'PESATURA SISTEMA'!R39</f>
        <v>0.05</v>
      </c>
      <c r="Z12" s="475"/>
      <c r="AA12" s="475"/>
      <c r="AB12" s="475"/>
      <c r="AC12" s="475"/>
      <c r="AD12" s="475"/>
      <c r="AE12" s="475"/>
      <c r="AF12" s="475"/>
      <c r="AG12" s="129"/>
    </row>
    <row r="13" spans="1:35" ht="26.25" customHeight="1"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row>
    <row r="17" spans="1:33" x14ac:dyDescent="0.2">
      <c r="A17" s="127"/>
      <c r="B17" s="555" t="str">
        <f>'ELENCO CRITERI'!F119</f>
        <v>Presenza e qualità dei contenuti di un piano di conservazione e aggiornamento della documentazione tecnica.</v>
      </c>
      <c r="C17" s="555"/>
      <c r="D17" s="555"/>
      <c r="E17" s="555"/>
      <c r="F17" s="555"/>
      <c r="G17" s="555"/>
      <c r="H17" s="555"/>
      <c r="I17" s="555"/>
      <c r="J17" s="555"/>
      <c r="K17" s="555"/>
      <c r="L17" s="555"/>
      <c r="M17" s="555"/>
      <c r="N17" s="555"/>
      <c r="O17" s="555"/>
      <c r="P17" s="128"/>
      <c r="Q17" s="13"/>
      <c r="R17" s="476" t="str">
        <f>'ELENCO CRITERI'!F120</f>
        <v>-</v>
      </c>
      <c r="S17" s="476"/>
      <c r="T17" s="476"/>
      <c r="U17" s="476"/>
      <c r="V17" s="476"/>
      <c r="W17" s="476"/>
      <c r="X17" s="476"/>
      <c r="Y17" s="476"/>
      <c r="Z17" s="476"/>
      <c r="AA17" s="476"/>
      <c r="AB17" s="476"/>
      <c r="AC17" s="476"/>
      <c r="AD17" s="476"/>
      <c r="AE17" s="476"/>
      <c r="AF17" s="476"/>
      <c r="AG17" s="129"/>
    </row>
    <row r="18" spans="1:33"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3" ht="17.25"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3"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3"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3"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3"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3" ht="21" customHeight="1" x14ac:dyDescent="0.2">
      <c r="A24" s="479"/>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528" t="s">
        <v>174</v>
      </c>
      <c r="AC24" s="528"/>
      <c r="AD24" s="528"/>
      <c r="AE24" s="528"/>
      <c r="AF24" s="528"/>
      <c r="AG24" s="129"/>
    </row>
    <row r="25" spans="1:33" ht="27.75" customHeight="1" x14ac:dyDescent="0.2">
      <c r="A25" s="127"/>
      <c r="B25" s="529" t="s">
        <v>175</v>
      </c>
      <c r="C25" s="529"/>
      <c r="D25" s="529"/>
      <c r="E25" s="529"/>
      <c r="F25" s="365"/>
      <c r="G25" s="658" t="s">
        <v>385</v>
      </c>
      <c r="H25" s="658"/>
      <c r="I25" s="658"/>
      <c r="J25" s="658"/>
      <c r="K25" s="658"/>
      <c r="L25" s="658"/>
      <c r="M25" s="658"/>
      <c r="N25" s="658"/>
      <c r="O25" s="658"/>
      <c r="P25" s="658"/>
      <c r="Q25" s="658"/>
      <c r="R25" s="658"/>
      <c r="S25" s="658"/>
      <c r="T25" s="658"/>
      <c r="U25" s="658"/>
      <c r="V25" s="658"/>
      <c r="W25" s="658"/>
      <c r="X25" s="658"/>
      <c r="Y25" s="658"/>
      <c r="Z25" s="658"/>
      <c r="AA25" s="658"/>
      <c r="AB25" s="655" t="s">
        <v>274</v>
      </c>
      <c r="AC25" s="655"/>
      <c r="AD25" s="655"/>
      <c r="AE25" s="655"/>
      <c r="AF25" s="655"/>
      <c r="AG25" s="129"/>
    </row>
    <row r="26" spans="1:33" ht="41.25" customHeight="1" x14ac:dyDescent="0.2">
      <c r="A26" s="231"/>
      <c r="B26" s="533" t="s">
        <v>177</v>
      </c>
      <c r="C26" s="533"/>
      <c r="D26" s="533"/>
      <c r="E26" s="533"/>
      <c r="F26" s="364"/>
      <c r="G26" s="656" t="s">
        <v>386</v>
      </c>
      <c r="H26" s="656"/>
      <c r="I26" s="656"/>
      <c r="J26" s="656"/>
      <c r="K26" s="656"/>
      <c r="L26" s="656"/>
      <c r="M26" s="656"/>
      <c r="N26" s="656"/>
      <c r="O26" s="656"/>
      <c r="P26" s="656"/>
      <c r="Q26" s="656"/>
      <c r="R26" s="656"/>
      <c r="S26" s="656"/>
      <c r="T26" s="656"/>
      <c r="U26" s="656"/>
      <c r="V26" s="656"/>
      <c r="W26" s="656"/>
      <c r="X26" s="656"/>
      <c r="Y26" s="656"/>
      <c r="Z26" s="656"/>
      <c r="AA26" s="656"/>
      <c r="AB26" s="657" t="s">
        <v>275</v>
      </c>
      <c r="AC26" s="657"/>
      <c r="AD26" s="657"/>
      <c r="AE26" s="657"/>
      <c r="AF26" s="657"/>
      <c r="AG26" s="129"/>
    </row>
    <row r="27" spans="1:33" ht="12.75" hidden="1" customHeight="1" x14ac:dyDescent="0.2">
      <c r="A27" s="127"/>
      <c r="B27" s="529"/>
      <c r="C27" s="529"/>
      <c r="D27" s="529"/>
      <c r="E27" s="529"/>
      <c r="F27" s="365"/>
      <c r="G27" s="658"/>
      <c r="H27" s="658"/>
      <c r="I27" s="658"/>
      <c r="J27" s="658"/>
      <c r="K27" s="658"/>
      <c r="L27" s="658"/>
      <c r="M27" s="658"/>
      <c r="N27" s="658"/>
      <c r="O27" s="658"/>
      <c r="P27" s="658"/>
      <c r="Q27" s="658"/>
      <c r="R27" s="658"/>
      <c r="S27" s="658"/>
      <c r="T27" s="658"/>
      <c r="U27" s="658"/>
      <c r="V27" s="658"/>
      <c r="W27" s="658"/>
      <c r="X27" s="658"/>
      <c r="Y27" s="658"/>
      <c r="Z27" s="658"/>
      <c r="AA27" s="658"/>
      <c r="AB27" s="655" t="s">
        <v>342</v>
      </c>
      <c r="AC27" s="655"/>
      <c r="AD27" s="655"/>
      <c r="AE27" s="655"/>
      <c r="AF27" s="655"/>
      <c r="AG27" s="129"/>
    </row>
    <row r="28" spans="1:33" ht="12.75" hidden="1" customHeight="1" x14ac:dyDescent="0.2">
      <c r="A28" s="366"/>
      <c r="B28" s="533"/>
      <c r="C28" s="533"/>
      <c r="D28" s="533"/>
      <c r="E28" s="533"/>
      <c r="F28" s="659"/>
      <c r="G28" s="659"/>
      <c r="H28" s="659"/>
      <c r="I28" s="659"/>
      <c r="J28" s="659"/>
      <c r="K28" s="659"/>
      <c r="L28" s="659"/>
      <c r="M28" s="659"/>
      <c r="N28" s="659"/>
      <c r="O28" s="659"/>
      <c r="P28" s="659"/>
      <c r="Q28" s="659"/>
      <c r="R28" s="659"/>
      <c r="S28" s="659"/>
      <c r="T28" s="659"/>
      <c r="U28" s="659"/>
      <c r="V28" s="659"/>
      <c r="W28" s="659"/>
      <c r="X28" s="659"/>
      <c r="Y28" s="659"/>
      <c r="Z28" s="659"/>
      <c r="AA28" s="659"/>
      <c r="AB28" s="657" t="s">
        <v>344</v>
      </c>
      <c r="AC28" s="657"/>
      <c r="AD28" s="657"/>
      <c r="AE28" s="657"/>
      <c r="AF28" s="657"/>
      <c r="AG28" s="129"/>
    </row>
    <row r="29" spans="1:33" ht="39" customHeight="1" x14ac:dyDescent="0.2">
      <c r="A29" s="127"/>
      <c r="B29" s="529" t="s">
        <v>179</v>
      </c>
      <c r="C29" s="529"/>
      <c r="D29" s="529"/>
      <c r="E29" s="529"/>
      <c r="F29" s="365"/>
      <c r="G29" s="658" t="s">
        <v>387</v>
      </c>
      <c r="H29" s="658"/>
      <c r="I29" s="658"/>
      <c r="J29" s="658"/>
      <c r="K29" s="658"/>
      <c r="L29" s="658"/>
      <c r="M29" s="658"/>
      <c r="N29" s="658"/>
      <c r="O29" s="658"/>
      <c r="P29" s="658"/>
      <c r="Q29" s="658"/>
      <c r="R29" s="658"/>
      <c r="S29" s="658"/>
      <c r="T29" s="658"/>
      <c r="U29" s="658"/>
      <c r="V29" s="658"/>
      <c r="W29" s="658"/>
      <c r="X29" s="658"/>
      <c r="Y29" s="658"/>
      <c r="Z29" s="658"/>
      <c r="AA29" s="658"/>
      <c r="AB29" s="655" t="s">
        <v>276</v>
      </c>
      <c r="AC29" s="655"/>
      <c r="AD29" s="655"/>
      <c r="AE29" s="655"/>
      <c r="AF29" s="655"/>
      <c r="AG29" s="129"/>
    </row>
    <row r="30" spans="1:33" ht="12.75" hidden="1" customHeight="1" x14ac:dyDescent="0.2">
      <c r="A30" s="660"/>
      <c r="B30" s="660"/>
      <c r="C30" s="660"/>
      <c r="D30" s="660"/>
      <c r="E30" s="660"/>
      <c r="F30" s="661"/>
      <c r="G30" s="661"/>
      <c r="H30" s="661"/>
      <c r="I30" s="661"/>
      <c r="J30" s="661"/>
      <c r="K30" s="661"/>
      <c r="L30" s="661"/>
      <c r="M30" s="661"/>
      <c r="N30" s="661"/>
      <c r="O30" s="661"/>
      <c r="P30" s="661"/>
      <c r="Q30" s="661"/>
      <c r="R30" s="661"/>
      <c r="S30" s="661"/>
      <c r="T30" s="661"/>
      <c r="U30" s="661"/>
      <c r="V30" s="661"/>
      <c r="W30" s="661"/>
      <c r="X30" s="661"/>
      <c r="Y30" s="661"/>
      <c r="Z30" s="661"/>
      <c r="AA30" s="661"/>
      <c r="AB30" s="655" t="s">
        <v>346</v>
      </c>
      <c r="AC30" s="655"/>
      <c r="AD30" s="655"/>
      <c r="AE30" s="655"/>
      <c r="AF30" s="655"/>
      <c r="AG30" s="129"/>
    </row>
    <row r="31" spans="1:33" ht="60" customHeight="1" x14ac:dyDescent="0.2">
      <c r="A31" s="231"/>
      <c r="B31" s="533" t="s">
        <v>181</v>
      </c>
      <c r="C31" s="533"/>
      <c r="D31" s="533"/>
      <c r="E31" s="533"/>
      <c r="F31" s="364"/>
      <c r="G31" s="656" t="s">
        <v>388</v>
      </c>
      <c r="H31" s="656"/>
      <c r="I31" s="656"/>
      <c r="J31" s="656"/>
      <c r="K31" s="656"/>
      <c r="L31" s="656"/>
      <c r="M31" s="656"/>
      <c r="N31" s="656"/>
      <c r="O31" s="656"/>
      <c r="P31" s="656"/>
      <c r="Q31" s="656"/>
      <c r="R31" s="656"/>
      <c r="S31" s="656"/>
      <c r="T31" s="656"/>
      <c r="U31" s="656"/>
      <c r="V31" s="656"/>
      <c r="W31" s="656"/>
      <c r="X31" s="656"/>
      <c r="Y31" s="656"/>
      <c r="Z31" s="656"/>
      <c r="AA31" s="656"/>
      <c r="AB31" s="657">
        <v>5</v>
      </c>
      <c r="AC31" s="657"/>
      <c r="AD31" s="657"/>
      <c r="AE31" s="657"/>
      <c r="AF31" s="657"/>
      <c r="AG31" s="129"/>
    </row>
    <row r="32" spans="1:33"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3"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3" ht="65.25" customHeight="1" x14ac:dyDescent="0.2">
      <c r="A34" s="171"/>
      <c r="B34" s="494" t="s">
        <v>389</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row>
    <row r="35" spans="1:33" ht="3" customHeight="1" x14ac:dyDescent="0.2">
      <c r="A35" s="171"/>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29"/>
    </row>
    <row r="36" spans="1:33" ht="3"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3" ht="3" customHeight="1" x14ac:dyDescent="0.2">
      <c r="A37" s="133"/>
      <c r="B37" s="134"/>
      <c r="C37" s="135"/>
      <c r="D37" s="136"/>
      <c r="E37" s="136"/>
      <c r="F37" s="136"/>
      <c r="G37" s="136"/>
      <c r="H37" s="137"/>
      <c r="I37" s="137"/>
      <c r="J37" s="137"/>
      <c r="K37" s="137"/>
      <c r="L37" s="134"/>
      <c r="M37" s="134"/>
      <c r="N37" s="134"/>
      <c r="O37" s="134"/>
      <c r="P37" s="134"/>
      <c r="Q37" s="134"/>
      <c r="R37" s="134"/>
      <c r="S37" s="134"/>
      <c r="T37" s="134"/>
      <c r="U37" s="134"/>
      <c r="V37" s="134"/>
      <c r="W37" s="134"/>
      <c r="X37" s="134"/>
      <c r="Y37" s="134"/>
      <c r="Z37" s="134"/>
      <c r="AA37" s="134"/>
      <c r="AB37" s="134"/>
      <c r="AC37" s="134"/>
      <c r="AD37" s="134"/>
      <c r="AE37" s="134"/>
      <c r="AF37" s="134"/>
      <c r="AG37" s="129"/>
    </row>
    <row r="38" spans="1:33" ht="17.2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497"/>
      <c r="X38" s="497"/>
      <c r="Y38" s="497"/>
      <c r="Z38" s="497"/>
      <c r="AA38" s="497"/>
      <c r="AB38" s="543" t="str">
        <f>R17</f>
        <v>-</v>
      </c>
      <c r="AC38" s="543"/>
      <c r="AD38" s="543"/>
      <c r="AE38" s="543"/>
      <c r="AF38" s="543"/>
      <c r="AG38" s="129"/>
    </row>
    <row r="39" spans="1:33" ht="3"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3"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42"/>
      <c r="AB40" s="662" t="str">
        <f>IF(W38="","",W38)</f>
        <v/>
      </c>
      <c r="AC40" s="662"/>
      <c r="AD40" s="662"/>
      <c r="AE40" s="662"/>
      <c r="AF40" s="662"/>
      <c r="AG40" s="129"/>
    </row>
    <row r="41" spans="1:33"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3"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3"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3"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3"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3" ht="3"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3" ht="15.75" x14ac:dyDescent="0.2">
      <c r="A47" s="125"/>
      <c r="B47" s="142" t="s">
        <v>188</v>
      </c>
      <c r="C47" s="151"/>
      <c r="D47" s="142"/>
      <c r="E47" s="142"/>
      <c r="F47" s="569"/>
      <c r="G47" s="569"/>
      <c r="H47" s="569"/>
      <c r="I47" s="569"/>
      <c r="J47" s="569"/>
      <c r="K47" s="569"/>
      <c r="L47" s="569"/>
      <c r="M47" s="569"/>
      <c r="N47" s="569"/>
      <c r="O47" s="569"/>
      <c r="P47" s="569"/>
      <c r="Q47" s="569"/>
      <c r="R47" s="569"/>
      <c r="S47" s="569"/>
      <c r="T47" s="569"/>
      <c r="U47" s="569"/>
      <c r="V47" s="569"/>
      <c r="W47" s="543" t="s">
        <v>189</v>
      </c>
      <c r="X47" s="543"/>
      <c r="Y47" s="543"/>
      <c r="Z47" s="543"/>
      <c r="AA47" s="543"/>
      <c r="AB47" s="569" t="s">
        <v>172</v>
      </c>
      <c r="AC47" s="569"/>
      <c r="AD47" s="569"/>
      <c r="AE47" s="569"/>
      <c r="AF47" s="569"/>
      <c r="AG47" s="129"/>
    </row>
    <row r="48" spans="1:33"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33" ht="12.75" hidden="1" customHeight="1" x14ac:dyDescent="0.2">
      <c r="A49" s="324"/>
      <c r="B49" s="506"/>
      <c r="C49" s="506"/>
      <c r="D49" s="506"/>
      <c r="E49" s="506"/>
      <c r="F49" s="506"/>
      <c r="G49" s="506"/>
      <c r="H49" s="506"/>
      <c r="I49" s="506"/>
      <c r="J49" s="506"/>
      <c r="K49" s="506"/>
      <c r="L49" s="506"/>
      <c r="M49" s="506"/>
      <c r="N49" s="506"/>
      <c r="O49" s="506"/>
      <c r="P49" s="506"/>
      <c r="Q49" s="506"/>
      <c r="R49" s="506"/>
      <c r="S49" s="506"/>
      <c r="T49" s="506"/>
      <c r="U49" s="506"/>
      <c r="V49" s="506"/>
      <c r="W49" s="507"/>
      <c r="X49" s="507"/>
      <c r="Y49" s="507"/>
      <c r="Z49" s="507"/>
      <c r="AA49" s="507"/>
      <c r="AB49" s="508"/>
      <c r="AC49" s="508"/>
      <c r="AD49" s="508"/>
      <c r="AE49" s="508"/>
      <c r="AF49" s="508"/>
      <c r="AG49" s="129"/>
    </row>
    <row r="50" spans="1:33" s="174" customFormat="1" ht="12.75" hidden="1" customHeight="1" x14ac:dyDescent="0.2">
      <c r="A50" s="191"/>
      <c r="B50" s="186"/>
      <c r="C50" s="187"/>
      <c r="D50" s="136"/>
      <c r="E50" s="136"/>
      <c r="F50" s="136"/>
      <c r="G50" s="136"/>
      <c r="H50" s="136"/>
      <c r="I50" s="136"/>
      <c r="J50" s="136"/>
      <c r="K50" s="136"/>
      <c r="L50" s="186"/>
      <c r="M50" s="186"/>
      <c r="N50" s="186"/>
      <c r="O50" s="186"/>
      <c r="P50" s="186"/>
      <c r="Q50" s="186"/>
      <c r="R50" s="186"/>
      <c r="S50" s="186"/>
      <c r="T50" s="186"/>
      <c r="U50" s="186"/>
      <c r="V50" s="186"/>
      <c r="W50" s="134"/>
      <c r="X50" s="134"/>
      <c r="Y50" s="134"/>
      <c r="Z50" s="134"/>
      <c r="AA50" s="188"/>
      <c r="AB50" s="134"/>
      <c r="AC50" s="134"/>
      <c r="AD50" s="134"/>
      <c r="AE50" s="134"/>
      <c r="AF50" s="134"/>
      <c r="AG50" s="134"/>
    </row>
    <row r="51" spans="1:33" hidden="1" x14ac:dyDescent="0.2">
      <c r="A51" s="324"/>
      <c r="B51" s="506"/>
      <c r="C51" s="506"/>
      <c r="D51" s="506"/>
      <c r="E51" s="506"/>
      <c r="F51" s="506"/>
      <c r="G51" s="506"/>
      <c r="H51" s="506"/>
      <c r="I51" s="506"/>
      <c r="J51" s="506"/>
      <c r="K51" s="506"/>
      <c r="L51" s="506"/>
      <c r="M51" s="506"/>
      <c r="N51" s="506"/>
      <c r="O51" s="506"/>
      <c r="P51" s="506"/>
      <c r="Q51" s="506"/>
      <c r="R51" s="506"/>
      <c r="S51" s="506"/>
      <c r="T51" s="506"/>
      <c r="U51" s="506"/>
      <c r="V51" s="506"/>
      <c r="W51" s="507"/>
      <c r="X51" s="507"/>
      <c r="Y51" s="507"/>
      <c r="Z51" s="507"/>
      <c r="AA51" s="507"/>
      <c r="AB51" s="508"/>
      <c r="AC51" s="508"/>
      <c r="AD51" s="508"/>
      <c r="AE51" s="508"/>
      <c r="AF51" s="508"/>
      <c r="AG51" s="129"/>
    </row>
    <row r="52" spans="1:33" ht="12.75" hidden="1" customHeight="1" x14ac:dyDescent="0.2">
      <c r="A52" s="133"/>
      <c r="B52" s="134"/>
      <c r="C52" s="135"/>
      <c r="D52" s="136"/>
      <c r="E52" s="136"/>
      <c r="F52" s="136"/>
      <c r="G52" s="136"/>
      <c r="H52" s="137"/>
      <c r="I52" s="137"/>
      <c r="J52" s="137"/>
      <c r="K52" s="137"/>
      <c r="L52" s="134"/>
      <c r="M52" s="134"/>
      <c r="N52" s="134"/>
      <c r="O52" s="134"/>
      <c r="P52" s="134"/>
      <c r="Q52" s="134"/>
      <c r="R52" s="134"/>
      <c r="S52" s="134"/>
      <c r="T52" s="134"/>
      <c r="U52" s="134"/>
      <c r="V52" s="134"/>
      <c r="W52" s="134"/>
      <c r="X52" s="134"/>
      <c r="Y52" s="134"/>
      <c r="Z52" s="134"/>
      <c r="AA52" s="188"/>
      <c r="AB52" s="134"/>
      <c r="AC52" s="134"/>
      <c r="AD52" s="134"/>
      <c r="AE52" s="134"/>
      <c r="AF52" s="134"/>
      <c r="AG52" s="129"/>
    </row>
    <row r="53" spans="1:33" ht="12.75" hidden="1" customHeight="1" x14ac:dyDescent="0.2">
      <c r="A53" s="183"/>
      <c r="B53" s="506"/>
      <c r="C53" s="506"/>
      <c r="D53" s="506"/>
      <c r="E53" s="506"/>
      <c r="F53" s="506"/>
      <c r="G53" s="506"/>
      <c r="H53" s="506"/>
      <c r="I53" s="506"/>
      <c r="J53" s="506"/>
      <c r="K53" s="506"/>
      <c r="L53" s="506"/>
      <c r="M53" s="506"/>
      <c r="N53" s="506"/>
      <c r="O53" s="506"/>
      <c r="P53" s="506"/>
      <c r="Q53" s="506"/>
      <c r="R53" s="506"/>
      <c r="S53" s="506"/>
      <c r="T53" s="506"/>
      <c r="U53" s="506"/>
      <c r="V53" s="506"/>
      <c r="W53" s="507"/>
      <c r="X53" s="507"/>
      <c r="Y53" s="507"/>
      <c r="Z53" s="507"/>
      <c r="AA53" s="507"/>
      <c r="AB53" s="508"/>
      <c r="AC53" s="508"/>
      <c r="AD53" s="508"/>
      <c r="AE53" s="508"/>
      <c r="AF53" s="508"/>
      <c r="AG53" s="129"/>
    </row>
    <row r="54" spans="1:33"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33"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07"/>
      <c r="X55" s="507"/>
      <c r="Y55" s="507"/>
      <c r="Z55" s="507"/>
      <c r="AA55" s="507"/>
      <c r="AB55" s="508"/>
      <c r="AC55" s="508"/>
      <c r="AD55" s="508"/>
      <c r="AE55" s="508"/>
      <c r="AF55" s="508"/>
      <c r="AG55" s="129"/>
    </row>
    <row r="56" spans="1:33"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33" ht="12.75" hidden="1" customHeight="1" x14ac:dyDescent="0.2">
      <c r="A57" s="183"/>
      <c r="B57" s="641"/>
      <c r="C57" s="641"/>
      <c r="D57" s="641"/>
      <c r="E57" s="641"/>
      <c r="F57" s="641"/>
      <c r="G57" s="641"/>
      <c r="H57" s="641"/>
      <c r="I57" s="641"/>
      <c r="J57" s="641"/>
      <c r="K57" s="641"/>
      <c r="L57" s="641"/>
      <c r="M57" s="641"/>
      <c r="N57" s="641"/>
      <c r="O57" s="641"/>
      <c r="P57" s="641"/>
      <c r="Q57" s="641"/>
      <c r="R57" s="641"/>
      <c r="S57" s="641"/>
      <c r="T57" s="641"/>
      <c r="U57" s="641"/>
      <c r="V57" s="641"/>
      <c r="W57" s="507"/>
      <c r="X57" s="507"/>
      <c r="Y57" s="507"/>
      <c r="Z57" s="507"/>
      <c r="AA57" s="507"/>
      <c r="AB57" s="508"/>
      <c r="AC57" s="508"/>
      <c r="AD57" s="508"/>
      <c r="AE57" s="508"/>
      <c r="AF57" s="508"/>
      <c r="AG57" s="129"/>
    </row>
    <row r="58" spans="1:33"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33" ht="12.75" hidden="1" customHeight="1" x14ac:dyDescent="0.2">
      <c r="A59" s="183"/>
      <c r="B59" s="641"/>
      <c r="C59" s="641"/>
      <c r="D59" s="641"/>
      <c r="E59" s="641"/>
      <c r="F59" s="641"/>
      <c r="G59" s="641"/>
      <c r="H59" s="641"/>
      <c r="I59" s="641"/>
      <c r="J59" s="641"/>
      <c r="K59" s="641"/>
      <c r="L59" s="641"/>
      <c r="M59" s="641"/>
      <c r="N59" s="641"/>
      <c r="O59" s="641"/>
      <c r="P59" s="641"/>
      <c r="Q59" s="641"/>
      <c r="R59" s="641"/>
      <c r="S59" s="641"/>
      <c r="T59" s="641"/>
      <c r="U59" s="641"/>
      <c r="V59" s="641"/>
      <c r="W59" s="507"/>
      <c r="X59" s="507"/>
      <c r="Y59" s="507"/>
      <c r="Z59" s="507"/>
      <c r="AA59" s="507"/>
      <c r="AB59" s="508"/>
      <c r="AC59" s="508"/>
      <c r="AD59" s="508"/>
      <c r="AE59" s="508"/>
      <c r="AF59" s="508"/>
      <c r="AG59" s="129"/>
    </row>
    <row r="60" spans="1:33"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33" ht="12.75" hidden="1" customHeight="1" x14ac:dyDescent="0.2">
      <c r="A61" s="183"/>
      <c r="B61" s="641"/>
      <c r="C61" s="641"/>
      <c r="D61" s="641"/>
      <c r="E61" s="641"/>
      <c r="F61" s="641"/>
      <c r="G61" s="641"/>
      <c r="H61" s="641"/>
      <c r="I61" s="641"/>
      <c r="J61" s="641"/>
      <c r="K61" s="641"/>
      <c r="L61" s="641"/>
      <c r="M61" s="641"/>
      <c r="N61" s="641"/>
      <c r="O61" s="641"/>
      <c r="P61" s="641"/>
      <c r="Q61" s="641"/>
      <c r="R61" s="641"/>
      <c r="S61" s="641"/>
      <c r="T61" s="641"/>
      <c r="U61" s="641"/>
      <c r="V61" s="641"/>
      <c r="W61" s="507"/>
      <c r="X61" s="507"/>
      <c r="Y61" s="507"/>
      <c r="Z61" s="507"/>
      <c r="AA61" s="507"/>
      <c r="AB61" s="508"/>
      <c r="AC61" s="508"/>
      <c r="AD61" s="508"/>
      <c r="AE61" s="508"/>
      <c r="AF61" s="508"/>
      <c r="AG61" s="129"/>
    </row>
    <row r="62" spans="1:33"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33"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177"/>
      <c r="W63" s="206"/>
      <c r="X63" s="206"/>
      <c r="Y63" s="206"/>
      <c r="Z63" s="206"/>
      <c r="AA63" s="184"/>
      <c r="AB63" s="582"/>
      <c r="AC63" s="582"/>
      <c r="AD63" s="582"/>
      <c r="AE63" s="582"/>
      <c r="AF63" s="582"/>
      <c r="AG63" s="129"/>
    </row>
    <row r="64" spans="1:33" ht="12.75" hidden="1" customHeight="1" x14ac:dyDescent="0.2">
      <c r="A64" s="133"/>
      <c r="B64" s="134"/>
      <c r="C64" s="135"/>
      <c r="D64" s="136"/>
      <c r="E64" s="136"/>
      <c r="F64" s="136"/>
      <c r="G64" s="136"/>
      <c r="H64" s="137"/>
      <c r="I64" s="137"/>
      <c r="J64" s="137"/>
      <c r="K64" s="137"/>
      <c r="L64" s="134"/>
      <c r="M64" s="134"/>
      <c r="N64" s="134"/>
      <c r="O64" s="134"/>
      <c r="P64" s="134"/>
      <c r="Q64" s="134"/>
      <c r="R64" s="134"/>
      <c r="S64" s="134"/>
      <c r="T64" s="134"/>
      <c r="U64" s="134"/>
      <c r="V64" s="134"/>
      <c r="W64" s="134"/>
      <c r="X64" s="134"/>
      <c r="Y64" s="134"/>
      <c r="Z64" s="134"/>
      <c r="AA64" s="188"/>
      <c r="AB64" s="134"/>
      <c r="AC64" s="134"/>
      <c r="AD64" s="134"/>
      <c r="AE64" s="134"/>
      <c r="AF64" s="134"/>
      <c r="AG64" s="129"/>
    </row>
    <row r="65" spans="1:33"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177"/>
      <c r="W65" s="206"/>
      <c r="X65" s="206"/>
      <c r="Y65" s="206"/>
      <c r="Z65" s="206"/>
      <c r="AA65" s="184"/>
      <c r="AB65" s="582"/>
      <c r="AC65" s="582"/>
      <c r="AD65" s="582"/>
      <c r="AE65" s="582"/>
      <c r="AF65" s="582"/>
      <c r="AG65" s="129"/>
    </row>
    <row r="66" spans="1:33" ht="12.75" hidden="1" customHeight="1" x14ac:dyDescent="0.2">
      <c r="A66" s="133"/>
      <c r="B66" s="174"/>
      <c r="C66" s="196"/>
      <c r="D66" s="194"/>
      <c r="E66" s="194"/>
      <c r="F66" s="194"/>
      <c r="G66" s="194"/>
      <c r="H66" s="197"/>
      <c r="I66" s="197"/>
      <c r="J66" s="197"/>
      <c r="K66" s="197"/>
      <c r="L66" s="174"/>
      <c r="M66" s="174"/>
      <c r="N66" s="174"/>
      <c r="O66" s="174"/>
      <c r="P66" s="174"/>
      <c r="Q66" s="174"/>
      <c r="R66" s="174"/>
      <c r="S66" s="174"/>
      <c r="T66" s="174"/>
      <c r="U66" s="174"/>
      <c r="V66" s="174"/>
      <c r="W66" s="134"/>
      <c r="X66" s="134"/>
      <c r="Y66" s="134"/>
      <c r="Z66" s="134"/>
      <c r="AA66" s="188"/>
      <c r="AB66" s="134"/>
      <c r="AC66" s="134"/>
      <c r="AD66" s="134"/>
      <c r="AE66" s="134"/>
      <c r="AF66" s="134"/>
      <c r="AG66" s="129"/>
    </row>
    <row r="67" spans="1:33" ht="12.75" hidden="1" customHeight="1" x14ac:dyDescent="0.2">
      <c r="A67" s="183"/>
      <c r="B67" s="509"/>
      <c r="C67" s="509"/>
      <c r="D67" s="509"/>
      <c r="E67" s="509"/>
      <c r="F67" s="509"/>
      <c r="G67" s="509"/>
      <c r="H67" s="509"/>
      <c r="I67" s="509"/>
      <c r="J67" s="509"/>
      <c r="K67" s="509"/>
      <c r="L67" s="509"/>
      <c r="M67" s="509"/>
      <c r="N67" s="509"/>
      <c r="O67" s="509"/>
      <c r="P67" s="189"/>
      <c r="Q67" s="510"/>
      <c r="R67" s="510"/>
      <c r="S67" s="510"/>
      <c r="T67" s="510"/>
      <c r="U67" s="510"/>
      <c r="V67" s="510"/>
      <c r="W67" s="507"/>
      <c r="X67" s="507"/>
      <c r="Y67" s="507"/>
      <c r="Z67" s="507"/>
      <c r="AA67" s="507"/>
      <c r="AB67" s="508"/>
      <c r="AC67" s="508"/>
      <c r="AD67" s="508"/>
      <c r="AE67" s="508"/>
      <c r="AF67" s="508"/>
      <c r="AG67" s="129"/>
    </row>
    <row r="68" spans="1:33"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33"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07"/>
      <c r="X69" s="507"/>
      <c r="Y69" s="507"/>
      <c r="Z69" s="507"/>
      <c r="AA69" s="507"/>
      <c r="AB69" s="508"/>
      <c r="AC69" s="508"/>
      <c r="AD69" s="508"/>
      <c r="AE69" s="508"/>
      <c r="AF69" s="508"/>
      <c r="AG69" s="129"/>
    </row>
    <row r="70" spans="1:33"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33"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07"/>
      <c r="X71" s="507"/>
      <c r="Y71" s="507"/>
      <c r="Z71" s="507"/>
      <c r="AA71" s="507"/>
      <c r="AB71" s="508"/>
      <c r="AC71" s="508"/>
      <c r="AD71" s="508"/>
      <c r="AE71" s="508"/>
      <c r="AF71" s="508"/>
      <c r="AG71" s="129"/>
    </row>
    <row r="72" spans="1:33"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33"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07"/>
      <c r="X73" s="507"/>
      <c r="Y73" s="507"/>
      <c r="Z73" s="507"/>
      <c r="AA73" s="507"/>
      <c r="AB73" s="508"/>
      <c r="AC73" s="508"/>
      <c r="AD73" s="508"/>
      <c r="AE73" s="508"/>
      <c r="AF73" s="508"/>
      <c r="AG73" s="129"/>
    </row>
    <row r="74" spans="1:33"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190"/>
      <c r="X74" s="202"/>
      <c r="Y74" s="199"/>
      <c r="Z74" s="199"/>
      <c r="AA74" s="199"/>
      <c r="AB74" s="199"/>
      <c r="AC74" s="199"/>
      <c r="AD74" s="199"/>
      <c r="AE74" s="199"/>
      <c r="AF74" s="199"/>
      <c r="AG74" s="129"/>
    </row>
    <row r="75" spans="1:33"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07"/>
      <c r="X75" s="507"/>
      <c r="Y75" s="507"/>
      <c r="Z75" s="507"/>
      <c r="AA75" s="507"/>
      <c r="AB75" s="508"/>
      <c r="AC75" s="508"/>
      <c r="AD75" s="508"/>
      <c r="AE75" s="508"/>
      <c r="AF75" s="508"/>
      <c r="AG75" s="129"/>
    </row>
    <row r="76" spans="1:33"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33"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07"/>
      <c r="X77" s="507"/>
      <c r="Y77" s="507"/>
      <c r="Z77" s="507"/>
      <c r="AA77" s="507"/>
      <c r="AB77" s="508"/>
      <c r="AC77" s="508"/>
      <c r="AD77" s="508"/>
      <c r="AE77" s="508"/>
      <c r="AF77" s="508"/>
      <c r="AG77" s="129"/>
    </row>
    <row r="78" spans="1:33"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33"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07"/>
      <c r="X79" s="507"/>
      <c r="Y79" s="507"/>
      <c r="Z79" s="507"/>
      <c r="AA79" s="507"/>
      <c r="AB79" s="508"/>
      <c r="AC79" s="508"/>
      <c r="AD79" s="508"/>
      <c r="AE79" s="508"/>
      <c r="AF79" s="508"/>
      <c r="AG79" s="129"/>
    </row>
    <row r="80" spans="1:33"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38"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07"/>
      <c r="X81" s="507"/>
      <c r="Y81" s="507"/>
      <c r="Z81" s="507"/>
      <c r="AA81" s="507"/>
      <c r="AB81" s="508"/>
      <c r="AC81" s="508"/>
      <c r="AD81" s="508"/>
      <c r="AE81" s="508"/>
      <c r="AF81" s="508"/>
      <c r="AG81" s="129"/>
    </row>
    <row r="82" spans="1:38"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38"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07"/>
      <c r="X83" s="507"/>
      <c r="Y83" s="507"/>
      <c r="Z83" s="507"/>
      <c r="AA83" s="507"/>
      <c r="AB83" s="508"/>
      <c r="AC83" s="508"/>
      <c r="AD83" s="508"/>
      <c r="AE83" s="508"/>
      <c r="AF83" s="508"/>
      <c r="AG83" s="129"/>
    </row>
    <row r="84" spans="1:38"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38"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07"/>
      <c r="X85" s="507"/>
      <c r="Y85" s="507"/>
      <c r="Z85" s="507"/>
      <c r="AA85" s="507"/>
      <c r="AB85" s="508"/>
      <c r="AC85" s="508"/>
      <c r="AD85" s="508"/>
      <c r="AE85" s="508"/>
      <c r="AF85" s="508"/>
      <c r="AG85" s="129"/>
    </row>
    <row r="86" spans="1:38"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38"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07"/>
      <c r="X87" s="507"/>
      <c r="Y87" s="507"/>
      <c r="Z87" s="507"/>
      <c r="AA87" s="507"/>
      <c r="AB87" s="508"/>
      <c r="AC87" s="508"/>
      <c r="AD87" s="508"/>
      <c r="AE87" s="508"/>
      <c r="AF87" s="508"/>
      <c r="AG87" s="129"/>
    </row>
    <row r="88" spans="1:38"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38"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38"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38" ht="38.25" customHeight="1" x14ac:dyDescent="0.2">
      <c r="A91" s="183"/>
      <c r="B91" s="506" t="s">
        <v>390</v>
      </c>
      <c r="C91" s="506"/>
      <c r="D91" s="506"/>
      <c r="E91" s="506"/>
      <c r="F91" s="506"/>
      <c r="G91" s="506"/>
      <c r="H91" s="506"/>
      <c r="I91" s="506"/>
      <c r="J91" s="506"/>
      <c r="K91" s="506"/>
      <c r="L91" s="506"/>
      <c r="M91" s="506"/>
      <c r="N91" s="506"/>
      <c r="O91" s="506"/>
      <c r="P91" s="506"/>
      <c r="Q91" s="506"/>
      <c r="R91" s="506"/>
      <c r="S91" s="506"/>
      <c r="T91" s="506"/>
      <c r="U91" s="506"/>
      <c r="V91" s="506"/>
      <c r="W91" s="513" t="s">
        <v>15</v>
      </c>
      <c r="X91" s="513"/>
      <c r="Y91" s="513"/>
      <c r="Z91" s="513"/>
      <c r="AA91" s="513"/>
      <c r="AB91" s="513"/>
      <c r="AC91" s="513"/>
      <c r="AD91" s="513"/>
      <c r="AE91" s="513"/>
      <c r="AF91" s="513"/>
      <c r="AG91" s="129"/>
    </row>
    <row r="92" spans="1:38" ht="12.75" hidden="1" customHeight="1" x14ac:dyDescent="0.2">
      <c r="A92" s="133"/>
      <c r="B92" s="177"/>
      <c r="C92" s="177"/>
      <c r="D92" s="177"/>
      <c r="E92" s="177"/>
      <c r="F92" s="177"/>
      <c r="G92" s="177"/>
      <c r="H92" s="177"/>
      <c r="I92" s="177"/>
      <c r="J92" s="177"/>
      <c r="K92" s="177"/>
      <c r="L92" s="177"/>
      <c r="M92" s="177"/>
      <c r="N92" s="177"/>
      <c r="O92" s="177"/>
      <c r="P92" s="177"/>
      <c r="Q92" s="177"/>
      <c r="R92" s="177"/>
      <c r="S92" s="177"/>
      <c r="T92" s="177"/>
      <c r="U92" s="177"/>
      <c r="V92" s="177"/>
      <c r="W92" s="134"/>
      <c r="X92" s="134"/>
      <c r="Y92" s="134"/>
      <c r="Z92" s="134"/>
      <c r="AA92" s="134"/>
      <c r="AB92" s="134"/>
      <c r="AC92" s="134"/>
      <c r="AD92" s="134"/>
      <c r="AE92" s="134"/>
      <c r="AF92" s="134"/>
      <c r="AG92" s="129"/>
    </row>
    <row r="93" spans="1:38" ht="12.75" hidden="1" customHeight="1" x14ac:dyDescent="0.2">
      <c r="A93" s="183"/>
      <c r="B93" s="506"/>
      <c r="C93" s="506"/>
      <c r="D93" s="506"/>
      <c r="E93" s="506"/>
      <c r="F93" s="506"/>
      <c r="G93" s="506"/>
      <c r="H93" s="506"/>
      <c r="I93" s="506"/>
      <c r="J93" s="506"/>
      <c r="K93" s="506"/>
      <c r="L93" s="506"/>
      <c r="M93" s="506"/>
      <c r="N93" s="506"/>
      <c r="O93" s="506"/>
      <c r="P93" s="506"/>
      <c r="Q93" s="506"/>
      <c r="R93" s="506"/>
      <c r="S93" s="506"/>
      <c r="T93" s="506"/>
      <c r="U93" s="506"/>
      <c r="V93" s="506"/>
      <c r="W93" s="514"/>
      <c r="X93" s="514"/>
      <c r="Y93" s="514"/>
      <c r="Z93" s="514"/>
      <c r="AA93" s="514"/>
      <c r="AB93" s="514"/>
      <c r="AC93" s="514"/>
      <c r="AD93" s="514"/>
      <c r="AE93" s="514"/>
      <c r="AF93" s="514"/>
      <c r="AG93" s="129"/>
      <c r="AL93" s="173"/>
    </row>
    <row r="94" spans="1:38" ht="12.75" hidden="1"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row>
    <row r="95" spans="1:38" ht="12.75" hidden="1" customHeight="1" x14ac:dyDescent="0.2">
      <c r="A95" s="183"/>
      <c r="B95" s="506"/>
      <c r="C95" s="506"/>
      <c r="D95" s="506"/>
      <c r="E95" s="506"/>
      <c r="F95" s="506"/>
      <c r="G95" s="506"/>
      <c r="H95" s="506"/>
      <c r="I95" s="506"/>
      <c r="J95" s="506"/>
      <c r="K95" s="506"/>
      <c r="L95" s="506"/>
      <c r="M95" s="506"/>
      <c r="N95" s="506"/>
      <c r="O95" s="506"/>
      <c r="P95" s="506"/>
      <c r="Q95" s="506"/>
      <c r="R95" s="506"/>
      <c r="S95" s="506"/>
      <c r="T95" s="506"/>
      <c r="U95" s="506"/>
      <c r="V95" s="506"/>
      <c r="W95" s="514"/>
      <c r="X95" s="514"/>
      <c r="Y95" s="514"/>
      <c r="Z95" s="514"/>
      <c r="AA95" s="514"/>
      <c r="AB95" s="514"/>
      <c r="AC95" s="514"/>
      <c r="AD95" s="514"/>
      <c r="AE95" s="514"/>
      <c r="AF95" s="514"/>
      <c r="AG95" s="129"/>
    </row>
    <row r="96" spans="1:38" ht="12.75" hidden="1" customHeight="1" x14ac:dyDescent="0.2">
      <c r="A96" s="133"/>
      <c r="B96" s="186"/>
      <c r="C96" s="187"/>
      <c r="D96" s="136"/>
      <c r="E96" s="136"/>
      <c r="F96" s="136"/>
      <c r="G96" s="136"/>
      <c r="H96" s="136"/>
      <c r="I96" s="136"/>
      <c r="J96" s="136"/>
      <c r="K96" s="136"/>
      <c r="L96" s="186"/>
      <c r="M96" s="186"/>
      <c r="N96" s="186"/>
      <c r="O96" s="186"/>
      <c r="P96" s="186"/>
      <c r="Q96" s="186"/>
      <c r="R96" s="186"/>
      <c r="S96" s="186"/>
      <c r="T96" s="186"/>
      <c r="U96" s="186"/>
      <c r="V96" s="186"/>
      <c r="W96" s="134"/>
      <c r="X96" s="134"/>
      <c r="Y96" s="134"/>
      <c r="Z96" s="134"/>
      <c r="AA96" s="134"/>
      <c r="AB96" s="134"/>
      <c r="AC96" s="134"/>
      <c r="AD96" s="134"/>
      <c r="AE96" s="134"/>
      <c r="AF96" s="134"/>
      <c r="AG96" s="129"/>
    </row>
    <row r="97" spans="1:41" ht="12.75" hidden="1" customHeight="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14"/>
      <c r="X97" s="514"/>
      <c r="Y97" s="514"/>
      <c r="Z97" s="514"/>
      <c r="AA97" s="514"/>
      <c r="AB97" s="514"/>
      <c r="AC97" s="514"/>
      <c r="AD97" s="514"/>
      <c r="AE97" s="514"/>
      <c r="AF97" s="514"/>
      <c r="AG97" s="129"/>
    </row>
    <row r="98" spans="1:41" ht="12.75"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134"/>
      <c r="X98" s="134"/>
      <c r="Y98" s="134"/>
      <c r="Z98" s="134"/>
      <c r="AA98" s="134"/>
      <c r="AB98" s="134"/>
      <c r="AC98" s="134"/>
      <c r="AD98" s="134"/>
      <c r="AE98" s="134"/>
      <c r="AF98" s="134"/>
      <c r="AG98" s="129"/>
    </row>
    <row r="99" spans="1:41" ht="12.75" hidden="1" customHeight="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14"/>
      <c r="X99" s="514"/>
      <c r="Y99" s="514"/>
      <c r="Z99" s="514"/>
      <c r="AA99" s="514"/>
      <c r="AB99" s="514"/>
      <c r="AC99" s="514"/>
      <c r="AD99" s="514"/>
      <c r="AE99" s="514"/>
      <c r="AF99" s="514"/>
      <c r="AG99" s="129"/>
    </row>
    <row r="100" spans="1:41" ht="12.75" hidden="1"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29"/>
    </row>
    <row r="101" spans="1:41" hidden="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14"/>
      <c r="X101" s="514"/>
      <c r="Y101" s="514"/>
      <c r="Z101" s="514"/>
      <c r="AA101" s="514"/>
      <c r="AB101" s="514"/>
      <c r="AC101" s="514"/>
      <c r="AD101" s="514"/>
      <c r="AE101" s="514"/>
      <c r="AF101" s="514"/>
      <c r="AG101" s="129"/>
    </row>
    <row r="102" spans="1:41" ht="12.75" hidden="1" customHeight="1" x14ac:dyDescent="0.2">
      <c r="A102" s="133"/>
      <c r="B102" s="186"/>
      <c r="C102" s="187"/>
      <c r="D102" s="136"/>
      <c r="E102" s="136"/>
      <c r="F102" s="136"/>
      <c r="G102" s="136"/>
      <c r="H102" s="136"/>
      <c r="I102" s="136"/>
      <c r="J102" s="136"/>
      <c r="K102" s="136"/>
      <c r="L102" s="186"/>
      <c r="M102" s="186"/>
      <c r="N102" s="186"/>
      <c r="O102" s="186"/>
      <c r="P102" s="186"/>
      <c r="Q102" s="186"/>
      <c r="R102" s="186"/>
      <c r="S102" s="186"/>
      <c r="T102" s="186"/>
      <c r="U102" s="186"/>
      <c r="V102" s="186"/>
      <c r="W102" s="134"/>
      <c r="X102" s="134"/>
      <c r="Y102" s="134"/>
      <c r="Z102" s="134"/>
      <c r="AA102" s="134"/>
      <c r="AB102" s="134"/>
      <c r="AC102" s="134"/>
      <c r="AD102" s="134"/>
      <c r="AE102" s="134"/>
      <c r="AF102" s="134"/>
      <c r="AG102" s="129"/>
    </row>
    <row r="103" spans="1:41" hidden="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6"/>
      <c r="X103" s="516"/>
      <c r="Y103" s="516"/>
      <c r="Z103" s="516"/>
      <c r="AA103" s="516"/>
      <c r="AB103" s="516"/>
      <c r="AC103" s="516"/>
      <c r="AD103" s="516"/>
      <c r="AE103" s="516"/>
      <c r="AF103" s="516"/>
      <c r="AG103" s="129"/>
    </row>
    <row r="104" spans="1:41" ht="12.75" hidden="1" customHeight="1" x14ac:dyDescent="0.2">
      <c r="A104" s="133"/>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ht="12.75" hidden="1" customHeight="1" x14ac:dyDescent="0.2">
      <c r="A105" s="183"/>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14"/>
      <c r="X105" s="514"/>
      <c r="Y105" s="514"/>
      <c r="Z105" s="514"/>
      <c r="AA105" s="514"/>
      <c r="AB105" s="514"/>
      <c r="AC105" s="514"/>
      <c r="AD105" s="514"/>
      <c r="AE105" s="514"/>
      <c r="AF105" s="514"/>
      <c r="AG105" s="129"/>
    </row>
    <row r="106" spans="1:41" ht="3"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ht="24.75" customHeight="1" x14ac:dyDescent="0.2">
      <c r="A107" s="183"/>
      <c r="B107" s="552" t="s">
        <v>351</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06" t="s">
        <v>391</v>
      </c>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209"/>
      <c r="AH112" s="172"/>
      <c r="AI112" s="172"/>
      <c r="AJ112" s="172"/>
      <c r="AK112" s="172"/>
      <c r="AL112" s="1"/>
      <c r="AM112" s="1"/>
    </row>
    <row r="113" spans="1:39" s="174" customFormat="1" ht="2.25"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x14ac:dyDescent="0.2">
      <c r="A116" s="133"/>
      <c r="B116" s="509"/>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x14ac:dyDescent="0.2">
      <c r="A120" s="133"/>
      <c r="B120" s="506"/>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129"/>
    </row>
    <row r="121" spans="1:39"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29">
    <mergeCell ref="B112:AF112"/>
    <mergeCell ref="B116:AF116"/>
    <mergeCell ref="B120:AF120"/>
    <mergeCell ref="A123:AF123"/>
    <mergeCell ref="B107:V107"/>
    <mergeCell ref="W107:AF107"/>
    <mergeCell ref="B108:V108"/>
    <mergeCell ref="B109:E109"/>
    <mergeCell ref="F109:V109"/>
    <mergeCell ref="W109:AF109"/>
    <mergeCell ref="B103:V103"/>
    <mergeCell ref="W103:AF103"/>
    <mergeCell ref="B104:V104"/>
    <mergeCell ref="B105:V105"/>
    <mergeCell ref="W105:AF105"/>
    <mergeCell ref="B106:V106"/>
    <mergeCell ref="B97:V97"/>
    <mergeCell ref="W97:AF97"/>
    <mergeCell ref="B99:V99"/>
    <mergeCell ref="W99:AF99"/>
    <mergeCell ref="B101:V101"/>
    <mergeCell ref="W101:AF101"/>
    <mergeCell ref="W89:AF89"/>
    <mergeCell ref="B91:V91"/>
    <mergeCell ref="W91:AF91"/>
    <mergeCell ref="B93:V93"/>
    <mergeCell ref="W93:AF93"/>
    <mergeCell ref="B95:V95"/>
    <mergeCell ref="W95:AF95"/>
    <mergeCell ref="W83:AA83"/>
    <mergeCell ref="AB83:AF83"/>
    <mergeCell ref="W85:AA85"/>
    <mergeCell ref="AB85:AF85"/>
    <mergeCell ref="W87:AA87"/>
    <mergeCell ref="AB87:AF87"/>
    <mergeCell ref="W77:AA77"/>
    <mergeCell ref="AB77:AF77"/>
    <mergeCell ref="W79:AA79"/>
    <mergeCell ref="AB79:AF79"/>
    <mergeCell ref="W81:AA81"/>
    <mergeCell ref="AB81:AF81"/>
    <mergeCell ref="W71:AA71"/>
    <mergeCell ref="AB71:AF71"/>
    <mergeCell ref="W73:AA73"/>
    <mergeCell ref="AB73:AF73"/>
    <mergeCell ref="W75:AA75"/>
    <mergeCell ref="AB75:AF75"/>
    <mergeCell ref="B67:O67"/>
    <mergeCell ref="Q67:V67"/>
    <mergeCell ref="W67:AA67"/>
    <mergeCell ref="AB67:AF67"/>
    <mergeCell ref="W69:AA69"/>
    <mergeCell ref="AB69:AF69"/>
    <mergeCell ref="B61:V61"/>
    <mergeCell ref="W61:AA61"/>
    <mergeCell ref="AB61:AF61"/>
    <mergeCell ref="B63:U63"/>
    <mergeCell ref="AB63:AF63"/>
    <mergeCell ref="B65:U65"/>
    <mergeCell ref="AB65:AF65"/>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F47:V47"/>
    <mergeCell ref="W47:AA47"/>
    <mergeCell ref="AB47:AF47"/>
    <mergeCell ref="B34:AF34"/>
    <mergeCell ref="B38:V38"/>
    <mergeCell ref="W38:AA38"/>
    <mergeCell ref="AB38:AF38"/>
    <mergeCell ref="B40:V40"/>
    <mergeCell ref="AB40:AF40"/>
    <mergeCell ref="A30:E30"/>
    <mergeCell ref="F30:AA30"/>
    <mergeCell ref="AB30:AF30"/>
    <mergeCell ref="B31:E31"/>
    <mergeCell ref="G31:AA31"/>
    <mergeCell ref="AB31:AF31"/>
    <mergeCell ref="B28:E28"/>
    <mergeCell ref="F28:AA28"/>
    <mergeCell ref="AB28:AF28"/>
    <mergeCell ref="B29:E29"/>
    <mergeCell ref="G29:AA29"/>
    <mergeCell ref="AB29:AF29"/>
    <mergeCell ref="B26:E26"/>
    <mergeCell ref="G26:AA26"/>
    <mergeCell ref="AB26:AF26"/>
    <mergeCell ref="B27:E27"/>
    <mergeCell ref="G27:AA27"/>
    <mergeCell ref="AB27:AF27"/>
    <mergeCell ref="B17:O19"/>
    <mergeCell ref="R17:AF19"/>
    <mergeCell ref="A24:AA24"/>
    <mergeCell ref="AB24:AF24"/>
    <mergeCell ref="B25:E25"/>
    <mergeCell ref="G25:AA25"/>
    <mergeCell ref="AB25:AF25"/>
    <mergeCell ref="B6:O7"/>
    <mergeCell ref="R6:AF7"/>
    <mergeCell ref="B11:O13"/>
    <mergeCell ref="R11:X11"/>
    <mergeCell ref="Y11:AF11"/>
    <mergeCell ref="R12:X13"/>
    <mergeCell ref="Y12:AF13"/>
    <mergeCell ref="B1:D1"/>
    <mergeCell ref="E1:I1"/>
    <mergeCell ref="Q1:V1"/>
    <mergeCell ref="W1:AA1"/>
    <mergeCell ref="AB1:AF1"/>
    <mergeCell ref="B3:AF3"/>
  </mergeCells>
  <dataValidations disablePrompts="1" xWindow="3213" yWindow="44585" count="1">
    <dataValidation type="list" allowBlank="1" showErrorMessage="1" sqref="W38:AA38">
      <formula1>"-1,0,3,5"</formula1>
      <formula2>0</formula2>
    </dataValidation>
  </dataValidation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showGridLines="0" topLeftCell="A42" zoomScaleSheetLayoutView="85" workbookViewId="0">
      <selection activeCell="A12" sqref="A12:K12"/>
    </sheetView>
  </sheetViews>
  <sheetFormatPr defaultColWidth="0" defaultRowHeight="12.75" zeroHeight="1" x14ac:dyDescent="0.2"/>
  <cols>
    <col min="1" max="4" width="1.140625" style="3" customWidth="1"/>
    <col min="5" max="5" width="8.42578125" style="3" customWidth="1"/>
    <col min="6" max="10" width="1.140625" style="3" customWidth="1"/>
    <col min="11" max="11" width="17.140625" style="3" customWidth="1"/>
    <col min="12" max="12" width="1.7109375" style="3" customWidth="1"/>
    <col min="13" max="16384" width="0" style="28" hidden="1"/>
  </cols>
  <sheetData>
    <row r="1" spans="1:16" ht="15.75" x14ac:dyDescent="0.25">
      <c r="A1" s="5"/>
      <c r="B1" s="6"/>
      <c r="C1" s="6"/>
      <c r="D1" s="6"/>
      <c r="E1" s="6"/>
      <c r="F1" s="6"/>
      <c r="G1" s="6"/>
      <c r="H1" s="6"/>
      <c r="I1" s="424"/>
      <c r="J1" s="424"/>
      <c r="K1" s="424"/>
      <c r="L1" s="61"/>
      <c r="M1" s="62"/>
      <c r="N1" s="63"/>
      <c r="O1" s="64"/>
      <c r="P1" s="2"/>
    </row>
    <row r="2" spans="1:16" ht="15.75" x14ac:dyDescent="0.25">
      <c r="A2" s="5"/>
      <c r="B2" s="6"/>
      <c r="C2" s="26"/>
      <c r="D2" s="6"/>
      <c r="E2" s="6"/>
      <c r="F2" s="6"/>
      <c r="G2" s="6"/>
      <c r="H2" s="6"/>
      <c r="I2" s="6"/>
      <c r="J2" s="6"/>
      <c r="K2" s="65" t="str">
        <f>PROGETTO!A3</f>
        <v>Protocollo ITACA CAMPANIA</v>
      </c>
      <c r="L2" s="61"/>
      <c r="M2" s="62"/>
      <c r="N2" s="63"/>
      <c r="O2" s="64"/>
      <c r="P2" s="2"/>
    </row>
    <row r="3" spans="1:16" ht="15.75" customHeight="1" x14ac:dyDescent="0.2">
      <c r="A3" s="425"/>
      <c r="B3" s="425"/>
      <c r="C3" s="425"/>
      <c r="D3" s="6"/>
      <c r="E3" s="6"/>
      <c r="F3" s="425"/>
      <c r="G3" s="425"/>
      <c r="H3" s="425"/>
      <c r="I3" s="6"/>
      <c r="J3" s="6"/>
      <c r="K3" s="65" t="str">
        <f>PROGETTO!A5</f>
        <v>Protocollo Sintetico</v>
      </c>
      <c r="L3" s="61"/>
      <c r="M3" s="62"/>
      <c r="N3" s="63"/>
      <c r="O3" s="64"/>
      <c r="P3" s="2"/>
    </row>
    <row r="4" spans="1:16" ht="15.6" customHeight="1" x14ac:dyDescent="0.2">
      <c r="A4" s="426" t="s">
        <v>67</v>
      </c>
      <c r="B4" s="426"/>
      <c r="C4" s="426"/>
      <c r="D4" s="66"/>
      <c r="E4" s="66"/>
      <c r="F4" s="66"/>
      <c r="G4" s="66"/>
      <c r="H4" s="66"/>
      <c r="I4" s="66"/>
      <c r="J4" s="66"/>
      <c r="K4" s="65" t="str">
        <f>PROGETTO!A6</f>
        <v>Residenziale</v>
      </c>
      <c r="L4" s="61"/>
      <c r="M4" s="67"/>
      <c r="N4" s="68"/>
      <c r="O4" s="69"/>
      <c r="P4" s="9"/>
    </row>
    <row r="5" spans="1:16" x14ac:dyDescent="0.2">
      <c r="A5" s="427" t="s">
        <v>68</v>
      </c>
      <c r="B5" s="427"/>
      <c r="C5" s="427"/>
      <c r="D5" s="427"/>
      <c r="E5" s="427"/>
      <c r="F5" s="427"/>
      <c r="G5" s="427"/>
      <c r="H5" s="427"/>
      <c r="I5" s="427"/>
      <c r="J5" s="427"/>
      <c r="K5" s="427"/>
      <c r="L5" s="61"/>
      <c r="M5" s="67"/>
      <c r="N5" s="68"/>
      <c r="O5" s="70"/>
      <c r="P5" s="71"/>
    </row>
    <row r="6" spans="1:16" x14ac:dyDescent="0.2">
      <c r="A6" s="72" t="s">
        <v>69</v>
      </c>
      <c r="B6" s="73"/>
      <c r="C6" s="73"/>
      <c r="D6" s="73"/>
      <c r="E6" s="73"/>
      <c r="F6" s="73"/>
      <c r="G6" s="73"/>
      <c r="H6" s="73"/>
      <c r="I6" s="73"/>
      <c r="J6" s="73"/>
      <c r="K6" s="74"/>
      <c r="L6" s="61"/>
      <c r="M6" s="62"/>
      <c r="N6" s="63"/>
      <c r="O6" s="64"/>
      <c r="P6" s="9"/>
    </row>
    <row r="7" spans="1:16" s="20" customFormat="1" x14ac:dyDescent="0.2">
      <c r="A7" s="75" t="s">
        <v>70</v>
      </c>
      <c r="B7" s="428" t="s">
        <v>71</v>
      </c>
      <c r="C7" s="428"/>
      <c r="D7" s="428"/>
      <c r="E7" s="428"/>
      <c r="F7" s="428"/>
      <c r="G7" s="428"/>
      <c r="H7" s="428"/>
      <c r="I7" s="428"/>
      <c r="J7" s="428"/>
      <c r="K7" s="428"/>
      <c r="L7" s="61"/>
      <c r="M7" s="77"/>
      <c r="N7" s="78"/>
      <c r="O7" s="61"/>
    </row>
    <row r="8" spans="1:16" ht="3" customHeight="1" x14ac:dyDescent="0.2">
      <c r="A8" s="429"/>
      <c r="B8" s="429"/>
      <c r="C8" s="429"/>
      <c r="D8" s="429"/>
      <c r="E8" s="429"/>
      <c r="F8" s="429"/>
      <c r="G8" s="429"/>
      <c r="H8" s="429"/>
      <c r="I8" s="429"/>
      <c r="J8" s="429"/>
      <c r="K8" s="429"/>
      <c r="L8" s="61"/>
      <c r="M8" s="62"/>
      <c r="N8" s="63"/>
      <c r="O8" s="64"/>
      <c r="P8" s="9"/>
    </row>
    <row r="9" spans="1:16" s="20" customFormat="1" ht="12" customHeight="1" x14ac:dyDescent="0.2">
      <c r="A9" s="430"/>
      <c r="B9" s="430"/>
      <c r="C9" s="431" t="s">
        <v>72</v>
      </c>
      <c r="D9" s="431"/>
      <c r="E9" s="431"/>
      <c r="F9" s="432" t="s">
        <v>73</v>
      </c>
      <c r="G9" s="432"/>
      <c r="H9" s="432"/>
      <c r="I9" s="432"/>
      <c r="J9" s="432"/>
      <c r="K9" s="432"/>
      <c r="L9" s="61"/>
      <c r="M9" s="77"/>
      <c r="N9" s="78"/>
      <c r="O9" s="61"/>
    </row>
    <row r="10" spans="1:16" s="20" customFormat="1" ht="12" customHeight="1" x14ac:dyDescent="0.2">
      <c r="A10" s="430"/>
      <c r="B10" s="430"/>
      <c r="C10" s="431" t="s">
        <v>74</v>
      </c>
      <c r="D10" s="431"/>
      <c r="E10" s="431"/>
      <c r="F10" s="432" t="s">
        <v>75</v>
      </c>
      <c r="G10" s="432"/>
      <c r="H10" s="432"/>
      <c r="I10" s="432"/>
      <c r="J10" s="432"/>
      <c r="K10" s="432"/>
      <c r="L10" s="61"/>
      <c r="M10" s="77"/>
      <c r="N10" s="78"/>
      <c r="O10" s="61"/>
    </row>
    <row r="11" spans="1:16" s="20" customFormat="1" ht="12" customHeight="1" x14ac:dyDescent="0.2">
      <c r="A11" s="430"/>
      <c r="B11" s="430"/>
      <c r="C11" s="431" t="s">
        <v>76</v>
      </c>
      <c r="D11" s="431"/>
      <c r="E11" s="431"/>
      <c r="F11" s="433" t="s">
        <v>77</v>
      </c>
      <c r="G11" s="433"/>
      <c r="H11" s="433"/>
      <c r="I11" s="433"/>
      <c r="J11" s="433"/>
      <c r="K11" s="433"/>
      <c r="L11" s="61"/>
      <c r="M11" s="77"/>
      <c r="N11" s="78"/>
      <c r="O11" s="61"/>
    </row>
    <row r="12" spans="1:16" s="20" customFormat="1" ht="11.25" x14ac:dyDescent="0.2">
      <c r="A12" s="434"/>
      <c r="B12" s="434"/>
      <c r="C12" s="434"/>
      <c r="D12" s="434"/>
      <c r="E12" s="434"/>
      <c r="F12" s="434"/>
      <c r="G12" s="434"/>
      <c r="H12" s="434"/>
      <c r="I12" s="434"/>
      <c r="J12" s="434"/>
      <c r="K12" s="434"/>
      <c r="L12" s="61"/>
      <c r="M12" s="77"/>
      <c r="N12" s="78"/>
      <c r="O12" s="61"/>
    </row>
    <row r="13" spans="1:16" x14ac:dyDescent="0.2">
      <c r="A13" s="427" t="s">
        <v>78</v>
      </c>
      <c r="B13" s="427"/>
      <c r="C13" s="427"/>
      <c r="D13" s="427"/>
      <c r="E13" s="427"/>
      <c r="F13" s="427"/>
      <c r="G13" s="427"/>
      <c r="H13" s="427"/>
      <c r="I13" s="427"/>
      <c r="J13" s="427"/>
      <c r="K13" s="427"/>
      <c r="L13" s="61"/>
      <c r="M13" s="67"/>
      <c r="N13" s="68"/>
      <c r="O13" s="70"/>
      <c r="P13" s="71"/>
    </row>
    <row r="14" spans="1:16" x14ac:dyDescent="0.2">
      <c r="A14" s="79" t="s">
        <v>79</v>
      </c>
      <c r="B14" s="80"/>
      <c r="C14" s="80"/>
      <c r="D14" s="80"/>
      <c r="E14" s="80"/>
      <c r="F14" s="80"/>
      <c r="G14" s="80"/>
      <c r="H14" s="80"/>
      <c r="I14" s="80"/>
      <c r="J14" s="80"/>
      <c r="K14" s="81"/>
      <c r="L14" s="61"/>
      <c r="M14" s="62"/>
      <c r="N14" s="63"/>
      <c r="O14" s="64"/>
      <c r="P14" s="9"/>
    </row>
    <row r="15" spans="1:16" ht="12.75" customHeight="1" x14ac:dyDescent="0.2">
      <c r="A15" s="82" t="s">
        <v>80</v>
      </c>
      <c r="B15" s="428" t="s">
        <v>81</v>
      </c>
      <c r="C15" s="428"/>
      <c r="D15" s="428"/>
      <c r="E15" s="428"/>
      <c r="F15" s="428"/>
      <c r="G15" s="428"/>
      <c r="H15" s="428"/>
      <c r="I15" s="428"/>
      <c r="J15" s="428"/>
      <c r="K15" s="428"/>
      <c r="L15" s="61"/>
      <c r="M15" s="62"/>
      <c r="N15" s="63"/>
      <c r="O15" s="64"/>
      <c r="P15" s="9"/>
    </row>
    <row r="16" spans="1:16" ht="3" customHeight="1" x14ac:dyDescent="0.2">
      <c r="A16" s="429"/>
      <c r="B16" s="429"/>
      <c r="C16" s="429"/>
      <c r="D16" s="429"/>
      <c r="E16" s="429"/>
      <c r="F16" s="429"/>
      <c r="G16" s="429"/>
      <c r="H16" s="429"/>
      <c r="I16" s="429"/>
      <c r="J16" s="429"/>
      <c r="K16" s="429"/>
      <c r="L16" s="61"/>
      <c r="M16" s="62"/>
      <c r="N16" s="63"/>
      <c r="O16" s="64"/>
      <c r="P16" s="9"/>
    </row>
    <row r="17" spans="1:16" ht="12.75" customHeight="1" x14ac:dyDescent="0.2">
      <c r="A17" s="430"/>
      <c r="B17" s="430"/>
      <c r="C17" s="435" t="s">
        <v>72</v>
      </c>
      <c r="D17" s="435"/>
      <c r="E17" s="435"/>
      <c r="F17" s="436" t="s">
        <v>82</v>
      </c>
      <c r="G17" s="436"/>
      <c r="H17" s="436"/>
      <c r="I17" s="436"/>
      <c r="J17" s="436"/>
      <c r="K17" s="436"/>
      <c r="L17" s="61"/>
      <c r="M17" s="62"/>
      <c r="N17" s="63"/>
      <c r="O17" s="64"/>
      <c r="P17" s="9"/>
    </row>
    <row r="18" spans="1:16" ht="24" customHeight="1" x14ac:dyDescent="0.2">
      <c r="A18" s="430"/>
      <c r="B18" s="430"/>
      <c r="C18" s="435" t="s">
        <v>74</v>
      </c>
      <c r="D18" s="435"/>
      <c r="E18" s="435"/>
      <c r="F18" s="436" t="s">
        <v>83</v>
      </c>
      <c r="G18" s="436"/>
      <c r="H18" s="436"/>
      <c r="I18" s="436"/>
      <c r="J18" s="436"/>
      <c r="K18" s="436"/>
      <c r="L18" s="61"/>
      <c r="M18" s="62"/>
      <c r="N18" s="63"/>
      <c r="O18" s="64"/>
      <c r="P18" s="9"/>
    </row>
    <row r="19" spans="1:16" ht="12.75" customHeight="1" x14ac:dyDescent="0.2">
      <c r="A19" s="430"/>
      <c r="B19" s="430"/>
      <c r="C19" s="435" t="s">
        <v>76</v>
      </c>
      <c r="D19" s="435"/>
      <c r="E19" s="435"/>
      <c r="F19" s="436" t="s">
        <v>84</v>
      </c>
      <c r="G19" s="436"/>
      <c r="H19" s="436"/>
      <c r="I19" s="436"/>
      <c r="J19" s="436"/>
      <c r="K19" s="436"/>
      <c r="L19" s="61"/>
      <c r="M19" s="62"/>
      <c r="N19" s="63"/>
      <c r="O19" s="64"/>
      <c r="P19" s="9"/>
    </row>
    <row r="20" spans="1:16" ht="12.75" customHeight="1" x14ac:dyDescent="0.2">
      <c r="A20" s="83"/>
      <c r="B20" s="9"/>
      <c r="C20" s="9"/>
      <c r="D20" s="9"/>
      <c r="E20" s="9"/>
      <c r="F20" s="9"/>
      <c r="G20" s="9"/>
      <c r="H20" s="9"/>
      <c r="I20" s="9"/>
      <c r="J20" s="9"/>
      <c r="K20" s="76"/>
      <c r="L20" s="61"/>
      <c r="M20" s="62"/>
      <c r="N20" s="63"/>
      <c r="O20" s="64"/>
      <c r="P20" s="9"/>
    </row>
    <row r="21" spans="1:16" ht="12.75" hidden="1" customHeight="1" x14ac:dyDescent="0.2">
      <c r="A21" s="82" t="s">
        <v>85</v>
      </c>
      <c r="B21" s="437" t="s">
        <v>86</v>
      </c>
      <c r="C21" s="437"/>
      <c r="D21" s="437"/>
      <c r="E21" s="437"/>
      <c r="F21" s="437"/>
      <c r="G21" s="437"/>
      <c r="H21" s="437"/>
      <c r="I21" s="437"/>
      <c r="J21" s="437"/>
      <c r="K21" s="437"/>
      <c r="L21" s="61"/>
      <c r="M21" s="62"/>
      <c r="N21" s="63"/>
      <c r="O21" s="64"/>
      <c r="P21" s="9"/>
    </row>
    <row r="22" spans="1:16" ht="3" hidden="1" customHeight="1" x14ac:dyDescent="0.2">
      <c r="A22" s="429"/>
      <c r="B22" s="429"/>
      <c r="C22" s="429"/>
      <c r="D22" s="429"/>
      <c r="E22" s="429"/>
      <c r="F22" s="429"/>
      <c r="G22" s="429"/>
      <c r="H22" s="429"/>
      <c r="I22" s="429"/>
      <c r="J22" s="429"/>
      <c r="K22" s="429"/>
      <c r="L22" s="61"/>
      <c r="M22" s="62"/>
      <c r="N22" s="63"/>
      <c r="O22" s="64"/>
      <c r="P22" s="9"/>
    </row>
    <row r="23" spans="1:16" ht="23.25" hidden="1" customHeight="1" x14ac:dyDescent="0.2">
      <c r="A23" s="430"/>
      <c r="B23" s="430"/>
      <c r="C23" s="435" t="s">
        <v>72</v>
      </c>
      <c r="D23" s="435"/>
      <c r="E23" s="435"/>
      <c r="F23" s="436" t="s">
        <v>87</v>
      </c>
      <c r="G23" s="436"/>
      <c r="H23" s="436"/>
      <c r="I23" s="436"/>
      <c r="J23" s="436"/>
      <c r="K23" s="436"/>
      <c r="L23" s="61"/>
      <c r="M23" s="62"/>
      <c r="N23" s="63"/>
      <c r="O23" s="64"/>
      <c r="P23" s="9"/>
    </row>
    <row r="24" spans="1:16" ht="36.75" hidden="1" customHeight="1" x14ac:dyDescent="0.2">
      <c r="A24" s="430"/>
      <c r="B24" s="430"/>
      <c r="C24" s="435" t="s">
        <v>74</v>
      </c>
      <c r="D24" s="435"/>
      <c r="E24" s="435"/>
      <c r="F24" s="436" t="s">
        <v>88</v>
      </c>
      <c r="G24" s="436"/>
      <c r="H24" s="436"/>
      <c r="I24" s="436"/>
      <c r="J24" s="436"/>
      <c r="K24" s="436"/>
      <c r="L24" s="61"/>
      <c r="M24" s="62"/>
      <c r="N24" s="63"/>
      <c r="O24" s="64"/>
      <c r="P24" s="9"/>
    </row>
    <row r="25" spans="1:16" ht="12.75" hidden="1" customHeight="1" x14ac:dyDescent="0.2">
      <c r="A25" s="430"/>
      <c r="B25" s="430"/>
      <c r="C25" s="435" t="s">
        <v>76</v>
      </c>
      <c r="D25" s="435"/>
      <c r="E25" s="435"/>
      <c r="F25" s="436" t="s">
        <v>51</v>
      </c>
      <c r="G25" s="436"/>
      <c r="H25" s="436"/>
      <c r="I25" s="436"/>
      <c r="J25" s="436"/>
      <c r="K25" s="436"/>
      <c r="L25" s="61"/>
      <c r="M25" s="62"/>
      <c r="N25" s="63"/>
      <c r="O25" s="64"/>
      <c r="P25" s="9"/>
    </row>
    <row r="26" spans="1:16" ht="12.75" hidden="1" customHeight="1" x14ac:dyDescent="0.2">
      <c r="A26" s="83"/>
      <c r="B26" s="9"/>
      <c r="C26" s="9"/>
      <c r="D26" s="9"/>
      <c r="E26" s="9"/>
      <c r="F26" s="9"/>
      <c r="G26" s="9"/>
      <c r="H26" s="9"/>
      <c r="I26" s="9"/>
      <c r="J26" s="9"/>
      <c r="K26" s="76"/>
      <c r="L26" s="61"/>
      <c r="M26" s="62"/>
      <c r="N26" s="63"/>
      <c r="O26" s="64"/>
      <c r="P26" s="9"/>
    </row>
    <row r="27" spans="1:16" ht="12.75" customHeight="1" x14ac:dyDescent="0.2">
      <c r="A27" s="82" t="s">
        <v>89</v>
      </c>
      <c r="B27" s="437" t="s">
        <v>90</v>
      </c>
      <c r="C27" s="437"/>
      <c r="D27" s="437"/>
      <c r="E27" s="437"/>
      <c r="F27" s="437"/>
      <c r="G27" s="437"/>
      <c r="H27" s="437"/>
      <c r="I27" s="437"/>
      <c r="J27" s="437"/>
      <c r="K27" s="437"/>
      <c r="L27" s="61"/>
      <c r="M27" s="62"/>
      <c r="N27" s="63"/>
      <c r="O27" s="64"/>
      <c r="P27" s="9"/>
    </row>
    <row r="28" spans="1:16" ht="3" customHeight="1" x14ac:dyDescent="0.2">
      <c r="A28" s="438"/>
      <c r="B28" s="438"/>
      <c r="C28" s="438"/>
      <c r="D28" s="438"/>
      <c r="E28" s="438"/>
      <c r="F28" s="438"/>
      <c r="G28" s="438"/>
      <c r="H28" s="438"/>
      <c r="I28" s="438"/>
      <c r="J28" s="438"/>
      <c r="K28" s="438"/>
      <c r="L28" s="61"/>
      <c r="M28" s="62"/>
      <c r="N28" s="63"/>
      <c r="O28" s="64"/>
      <c r="P28" s="9"/>
    </row>
    <row r="29" spans="1:16" ht="12.75" customHeight="1" x14ac:dyDescent="0.2">
      <c r="A29" s="439"/>
      <c r="B29" s="439"/>
      <c r="C29" s="435" t="s">
        <v>91</v>
      </c>
      <c r="D29" s="435"/>
      <c r="E29" s="435"/>
      <c r="F29" s="436" t="s">
        <v>92</v>
      </c>
      <c r="G29" s="436"/>
      <c r="H29" s="436"/>
      <c r="I29" s="436"/>
      <c r="J29" s="436"/>
      <c r="K29" s="436"/>
      <c r="L29" s="61"/>
      <c r="M29" s="62"/>
      <c r="N29" s="63"/>
      <c r="O29" s="64"/>
      <c r="P29" s="9"/>
    </row>
    <row r="30" spans="1:16" ht="25.5" customHeight="1" x14ac:dyDescent="0.2">
      <c r="A30" s="439"/>
      <c r="B30" s="439"/>
      <c r="C30" s="435" t="s">
        <v>74</v>
      </c>
      <c r="D30" s="435"/>
      <c r="E30" s="435"/>
      <c r="F30" s="436" t="s">
        <v>93</v>
      </c>
      <c r="G30" s="436"/>
      <c r="H30" s="436"/>
      <c r="I30" s="436"/>
      <c r="J30" s="436"/>
      <c r="K30" s="436"/>
      <c r="L30" s="61"/>
      <c r="M30" s="62"/>
      <c r="N30" s="63"/>
      <c r="O30" s="64"/>
      <c r="P30" s="9"/>
    </row>
    <row r="31" spans="1:16" ht="12.75" customHeight="1" x14ac:dyDescent="0.2">
      <c r="A31" s="439"/>
      <c r="B31" s="439"/>
      <c r="C31" s="435" t="s">
        <v>76</v>
      </c>
      <c r="D31" s="435"/>
      <c r="E31" s="435"/>
      <c r="F31" s="436" t="s">
        <v>51</v>
      </c>
      <c r="G31" s="436"/>
      <c r="H31" s="436"/>
      <c r="I31" s="436"/>
      <c r="J31" s="436"/>
      <c r="K31" s="436"/>
      <c r="L31" s="61"/>
      <c r="M31" s="62"/>
      <c r="N31" s="63"/>
      <c r="O31" s="64"/>
      <c r="P31" s="9"/>
    </row>
    <row r="32" spans="1:16" ht="12.75" customHeight="1" x14ac:dyDescent="0.2">
      <c r="A32" s="83"/>
      <c r="B32" s="9"/>
      <c r="C32" s="9"/>
      <c r="D32" s="9"/>
      <c r="E32" s="9"/>
      <c r="F32" s="9"/>
      <c r="G32" s="9"/>
      <c r="H32" s="9"/>
      <c r="I32" s="9"/>
      <c r="J32" s="9"/>
      <c r="K32" s="76"/>
      <c r="L32" s="61"/>
      <c r="M32" s="62"/>
      <c r="N32" s="63"/>
      <c r="O32" s="64"/>
      <c r="P32" s="9"/>
    </row>
    <row r="33" spans="1:16" ht="12.75" customHeight="1" x14ac:dyDescent="0.2">
      <c r="A33" s="82" t="s">
        <v>94</v>
      </c>
      <c r="B33" s="437" t="s">
        <v>95</v>
      </c>
      <c r="C33" s="437"/>
      <c r="D33" s="437"/>
      <c r="E33" s="437"/>
      <c r="F33" s="437"/>
      <c r="G33" s="437"/>
      <c r="H33" s="437"/>
      <c r="I33" s="437"/>
      <c r="J33" s="437"/>
      <c r="K33" s="437"/>
      <c r="L33" s="61"/>
      <c r="M33" s="62"/>
      <c r="N33" s="63"/>
      <c r="O33" s="64"/>
      <c r="P33" s="9"/>
    </row>
    <row r="34" spans="1:16" ht="3" customHeight="1" x14ac:dyDescent="0.2">
      <c r="A34" s="438"/>
      <c r="B34" s="438"/>
      <c r="C34" s="438"/>
      <c r="D34" s="438"/>
      <c r="E34" s="438"/>
      <c r="F34" s="438"/>
      <c r="G34" s="438"/>
      <c r="H34" s="438"/>
      <c r="I34" s="438"/>
      <c r="J34" s="438"/>
      <c r="K34" s="438"/>
      <c r="L34" s="61"/>
      <c r="M34" s="62"/>
      <c r="N34" s="63"/>
      <c r="O34" s="64"/>
      <c r="P34" s="9"/>
    </row>
    <row r="35" spans="1:16" ht="12.75" customHeight="1" x14ac:dyDescent="0.2">
      <c r="A35" s="439"/>
      <c r="B35" s="439"/>
      <c r="C35" s="435" t="s">
        <v>72</v>
      </c>
      <c r="D35" s="435"/>
      <c r="E35" s="435"/>
      <c r="F35" s="436" t="s">
        <v>96</v>
      </c>
      <c r="G35" s="436"/>
      <c r="H35" s="436"/>
      <c r="I35" s="436"/>
      <c r="J35" s="436"/>
      <c r="K35" s="436"/>
      <c r="L35" s="61"/>
      <c r="M35" s="62"/>
      <c r="N35" s="63"/>
      <c r="O35" s="64"/>
      <c r="P35" s="9"/>
    </row>
    <row r="36" spans="1:16" ht="12.75" customHeight="1" x14ac:dyDescent="0.2">
      <c r="A36" s="439"/>
      <c r="B36" s="439"/>
      <c r="C36" s="435" t="s">
        <v>74</v>
      </c>
      <c r="D36" s="435"/>
      <c r="E36" s="435"/>
      <c r="F36" s="436" t="s">
        <v>97</v>
      </c>
      <c r="G36" s="436"/>
      <c r="H36" s="436"/>
      <c r="I36" s="436"/>
      <c r="J36" s="436"/>
      <c r="K36" s="436"/>
      <c r="L36" s="61"/>
      <c r="M36" s="62"/>
      <c r="N36" s="63"/>
      <c r="O36" s="64"/>
      <c r="P36" s="9"/>
    </row>
    <row r="37" spans="1:16" ht="12.75" customHeight="1" x14ac:dyDescent="0.2">
      <c r="A37" s="439"/>
      <c r="B37" s="439"/>
      <c r="C37" s="435" t="s">
        <v>76</v>
      </c>
      <c r="D37" s="435"/>
      <c r="E37" s="435"/>
      <c r="F37" s="436" t="s">
        <v>46</v>
      </c>
      <c r="G37" s="436"/>
      <c r="H37" s="436"/>
      <c r="I37" s="436"/>
      <c r="J37" s="436"/>
      <c r="K37" s="436"/>
      <c r="L37" s="61"/>
      <c r="M37" s="62"/>
      <c r="N37" s="63"/>
      <c r="O37" s="64"/>
      <c r="P37" s="9"/>
    </row>
    <row r="38" spans="1:16" ht="12.75" customHeight="1" x14ac:dyDescent="0.2">
      <c r="A38" s="83"/>
      <c r="B38" s="9"/>
      <c r="C38" s="9"/>
      <c r="D38" s="9"/>
      <c r="E38" s="9"/>
      <c r="F38" s="9"/>
      <c r="G38" s="9"/>
      <c r="H38" s="9"/>
      <c r="I38" s="9"/>
      <c r="J38" s="9"/>
      <c r="K38" s="76"/>
      <c r="L38" s="61"/>
      <c r="M38" s="62"/>
      <c r="N38" s="63"/>
      <c r="O38" s="64"/>
      <c r="P38" s="9"/>
    </row>
    <row r="39" spans="1:16" ht="12.75" customHeight="1" x14ac:dyDescent="0.2">
      <c r="A39" s="82" t="s">
        <v>98</v>
      </c>
      <c r="B39" s="437" t="s">
        <v>99</v>
      </c>
      <c r="C39" s="437"/>
      <c r="D39" s="437"/>
      <c r="E39" s="437"/>
      <c r="F39" s="437"/>
      <c r="G39" s="437"/>
      <c r="H39" s="437"/>
      <c r="I39" s="437"/>
      <c r="J39" s="437"/>
      <c r="K39" s="437"/>
      <c r="L39" s="61"/>
      <c r="M39" s="62"/>
      <c r="N39" s="63"/>
      <c r="O39" s="64"/>
      <c r="P39" s="9"/>
    </row>
    <row r="40" spans="1:16" ht="3" customHeight="1" x14ac:dyDescent="0.2">
      <c r="A40" s="438"/>
      <c r="B40" s="438"/>
      <c r="C40" s="438"/>
      <c r="D40" s="438"/>
      <c r="E40" s="438"/>
      <c r="F40" s="438"/>
      <c r="G40" s="438"/>
      <c r="H40" s="438"/>
      <c r="I40" s="438"/>
      <c r="J40" s="438"/>
      <c r="K40" s="438"/>
      <c r="L40" s="61"/>
      <c r="M40" s="62"/>
      <c r="N40" s="63"/>
      <c r="O40" s="64"/>
      <c r="P40" s="9"/>
    </row>
    <row r="41" spans="1:16" ht="24.75" customHeight="1" x14ac:dyDescent="0.2">
      <c r="A41" s="439"/>
      <c r="B41" s="439"/>
      <c r="C41" s="435" t="s">
        <v>72</v>
      </c>
      <c r="D41" s="435"/>
      <c r="E41" s="435"/>
      <c r="F41" s="436" t="s">
        <v>100</v>
      </c>
      <c r="G41" s="436"/>
      <c r="H41" s="436"/>
      <c r="I41" s="436"/>
      <c r="J41" s="436"/>
      <c r="K41" s="436"/>
      <c r="L41" s="61"/>
      <c r="M41" s="62"/>
      <c r="N41" s="63"/>
      <c r="O41" s="64"/>
      <c r="P41" s="9"/>
    </row>
    <row r="42" spans="1:16" ht="37.5" customHeight="1" x14ac:dyDescent="0.2">
      <c r="A42" s="439"/>
      <c r="B42" s="439"/>
      <c r="C42" s="435" t="s">
        <v>74</v>
      </c>
      <c r="D42" s="435"/>
      <c r="E42" s="435"/>
      <c r="F42" s="436" t="s">
        <v>101</v>
      </c>
      <c r="G42" s="436"/>
      <c r="H42" s="436"/>
      <c r="I42" s="436"/>
      <c r="J42" s="436"/>
      <c r="K42" s="436"/>
      <c r="L42" s="61"/>
      <c r="M42" s="62"/>
      <c r="N42" s="63"/>
      <c r="O42" s="64"/>
      <c r="P42" s="9"/>
    </row>
    <row r="43" spans="1:16" ht="12.75" customHeight="1" x14ac:dyDescent="0.2">
      <c r="A43" s="439"/>
      <c r="B43" s="439"/>
      <c r="C43" s="435" t="s">
        <v>76</v>
      </c>
      <c r="D43" s="435"/>
      <c r="E43" s="435"/>
      <c r="F43" s="436" t="s">
        <v>51</v>
      </c>
      <c r="G43" s="436"/>
      <c r="H43" s="436"/>
      <c r="I43" s="436"/>
      <c r="J43" s="436"/>
      <c r="K43" s="436"/>
      <c r="L43" s="61"/>
      <c r="M43" s="62"/>
      <c r="N43" s="63"/>
      <c r="O43" s="64"/>
      <c r="P43" s="9"/>
    </row>
    <row r="44" spans="1:16" ht="12.75" customHeight="1" x14ac:dyDescent="0.2">
      <c r="A44" s="83"/>
      <c r="B44" s="9"/>
      <c r="C44" s="9"/>
      <c r="D44" s="9"/>
      <c r="E44" s="9"/>
      <c r="F44" s="9"/>
      <c r="G44" s="9"/>
      <c r="H44" s="9"/>
      <c r="I44" s="9"/>
      <c r="J44" s="9"/>
      <c r="K44" s="76"/>
      <c r="L44" s="61"/>
      <c r="M44" s="62"/>
      <c r="N44" s="63"/>
      <c r="O44" s="64"/>
      <c r="P44" s="9"/>
    </row>
    <row r="45" spans="1:16" ht="12.75" customHeight="1" x14ac:dyDescent="0.2">
      <c r="A45" s="72" t="s">
        <v>102</v>
      </c>
      <c r="B45" s="73"/>
      <c r="C45" s="73"/>
      <c r="D45" s="73"/>
      <c r="E45" s="73"/>
      <c r="F45" s="73"/>
      <c r="G45" s="73"/>
      <c r="H45" s="73"/>
      <c r="I45" s="73"/>
      <c r="J45" s="73"/>
      <c r="K45" s="74"/>
      <c r="L45" s="61"/>
      <c r="M45" s="62"/>
      <c r="N45" s="63"/>
      <c r="O45" s="64"/>
      <c r="P45" s="9"/>
    </row>
    <row r="46" spans="1:16" ht="12.75" customHeight="1" x14ac:dyDescent="0.2">
      <c r="A46" s="82" t="s">
        <v>103</v>
      </c>
      <c r="B46" s="437" t="s">
        <v>104</v>
      </c>
      <c r="C46" s="437"/>
      <c r="D46" s="437"/>
      <c r="E46" s="437"/>
      <c r="F46" s="437"/>
      <c r="G46" s="437"/>
      <c r="H46" s="437"/>
      <c r="I46" s="437"/>
      <c r="J46" s="437"/>
      <c r="K46" s="437"/>
      <c r="L46" s="61"/>
      <c r="M46" s="62"/>
      <c r="N46" s="63"/>
      <c r="O46" s="64"/>
      <c r="P46" s="9"/>
    </row>
    <row r="47" spans="1:16" ht="3" customHeight="1" x14ac:dyDescent="0.2">
      <c r="A47" s="438"/>
      <c r="B47" s="438"/>
      <c r="C47" s="438"/>
      <c r="D47" s="438"/>
      <c r="E47" s="438"/>
      <c r="F47" s="438"/>
      <c r="G47" s="438"/>
      <c r="H47" s="438"/>
      <c r="I47" s="438"/>
      <c r="J47" s="438"/>
      <c r="K47" s="438"/>
      <c r="L47" s="61"/>
      <c r="M47" s="62"/>
      <c r="N47" s="63"/>
      <c r="O47" s="64"/>
      <c r="P47" s="9"/>
    </row>
    <row r="48" spans="1:16" ht="12.75" customHeight="1" x14ac:dyDescent="0.2">
      <c r="A48" s="439"/>
      <c r="B48" s="439"/>
      <c r="C48" s="435" t="s">
        <v>72</v>
      </c>
      <c r="D48" s="435"/>
      <c r="E48" s="435"/>
      <c r="F48" s="436" t="s">
        <v>105</v>
      </c>
      <c r="G48" s="436"/>
      <c r="H48" s="436"/>
      <c r="I48" s="436"/>
      <c r="J48" s="436"/>
      <c r="K48" s="436"/>
      <c r="L48" s="61"/>
      <c r="M48" s="62"/>
      <c r="N48" s="63"/>
      <c r="O48" s="64"/>
      <c r="P48" s="9"/>
    </row>
    <row r="49" spans="1:16" ht="12.75" customHeight="1" x14ac:dyDescent="0.2">
      <c r="A49" s="439"/>
      <c r="B49" s="439"/>
      <c r="C49" s="435" t="s">
        <v>74</v>
      </c>
      <c r="D49" s="435"/>
      <c r="E49" s="435"/>
      <c r="F49" s="436" t="s">
        <v>106</v>
      </c>
      <c r="G49" s="436"/>
      <c r="H49" s="436"/>
      <c r="I49" s="436"/>
      <c r="J49" s="436"/>
      <c r="K49" s="436"/>
      <c r="L49" s="61"/>
      <c r="M49" s="62"/>
      <c r="N49" s="63"/>
      <c r="O49" s="64"/>
      <c r="P49" s="9"/>
    </row>
    <row r="50" spans="1:16" ht="12.75" customHeight="1" x14ac:dyDescent="0.2">
      <c r="A50" s="439"/>
      <c r="B50" s="439"/>
      <c r="C50" s="435" t="s">
        <v>76</v>
      </c>
      <c r="D50" s="435"/>
      <c r="E50" s="435"/>
      <c r="F50" s="436" t="s">
        <v>51</v>
      </c>
      <c r="G50" s="436"/>
      <c r="H50" s="436"/>
      <c r="I50" s="436"/>
      <c r="J50" s="436"/>
      <c r="K50" s="436"/>
      <c r="L50" s="61"/>
      <c r="M50" s="62"/>
      <c r="N50" s="63"/>
      <c r="O50" s="64"/>
      <c r="P50" s="9"/>
    </row>
    <row r="51" spans="1:16" ht="12.75" customHeight="1" x14ac:dyDescent="0.2">
      <c r="A51" s="440"/>
      <c r="B51" s="440"/>
      <c r="C51" s="440"/>
      <c r="D51" s="440"/>
      <c r="E51" s="440"/>
      <c r="F51" s="440"/>
      <c r="G51" s="440"/>
      <c r="H51" s="440"/>
      <c r="I51" s="440"/>
      <c r="J51" s="440"/>
      <c r="K51" s="440"/>
      <c r="L51" s="61"/>
      <c r="M51" s="62"/>
      <c r="N51" s="63"/>
      <c r="O51" s="64"/>
      <c r="P51" s="9"/>
    </row>
    <row r="52" spans="1:16" ht="12.75" customHeight="1" x14ac:dyDescent="0.2">
      <c r="A52" s="82" t="s">
        <v>107</v>
      </c>
      <c r="B52" s="437" t="s">
        <v>108</v>
      </c>
      <c r="C52" s="437"/>
      <c r="D52" s="437"/>
      <c r="E52" s="437"/>
      <c r="F52" s="437"/>
      <c r="G52" s="437"/>
      <c r="H52" s="437"/>
      <c r="I52" s="437"/>
      <c r="J52" s="437"/>
      <c r="K52" s="437"/>
      <c r="L52" s="61"/>
      <c r="M52" s="62"/>
      <c r="N52" s="63"/>
      <c r="O52" s="64"/>
      <c r="P52" s="9"/>
    </row>
    <row r="53" spans="1:16" ht="3" customHeight="1" x14ac:dyDescent="0.2">
      <c r="A53" s="438"/>
      <c r="B53" s="438"/>
      <c r="C53" s="438"/>
      <c r="D53" s="438"/>
      <c r="E53" s="438"/>
      <c r="F53" s="438"/>
      <c r="G53" s="438"/>
      <c r="H53" s="438"/>
      <c r="I53" s="438"/>
      <c r="J53" s="438"/>
      <c r="K53" s="438"/>
      <c r="L53" s="61"/>
      <c r="M53" s="62"/>
      <c r="N53" s="63"/>
      <c r="O53" s="64"/>
      <c r="P53" s="9"/>
    </row>
    <row r="54" spans="1:16" ht="12.75" customHeight="1" x14ac:dyDescent="0.2">
      <c r="A54" s="439"/>
      <c r="B54" s="439"/>
      <c r="C54" s="435" t="s">
        <v>72</v>
      </c>
      <c r="D54" s="435"/>
      <c r="E54" s="435"/>
      <c r="F54" s="436" t="s">
        <v>109</v>
      </c>
      <c r="G54" s="436"/>
      <c r="H54" s="436"/>
      <c r="I54" s="436"/>
      <c r="J54" s="436"/>
      <c r="K54" s="436"/>
      <c r="L54" s="61"/>
      <c r="M54" s="62"/>
      <c r="N54" s="63"/>
      <c r="O54" s="64"/>
      <c r="P54" s="9"/>
    </row>
    <row r="55" spans="1:16" ht="12.75" customHeight="1" x14ac:dyDescent="0.2">
      <c r="A55" s="439"/>
      <c r="B55" s="439"/>
      <c r="C55" s="435" t="s">
        <v>74</v>
      </c>
      <c r="D55" s="435"/>
      <c r="E55" s="435"/>
      <c r="F55" s="436" t="s">
        <v>110</v>
      </c>
      <c r="G55" s="436"/>
      <c r="H55" s="436"/>
      <c r="I55" s="436"/>
      <c r="J55" s="436"/>
      <c r="K55" s="436"/>
      <c r="L55" s="61"/>
      <c r="M55" s="62"/>
      <c r="N55" s="63"/>
      <c r="O55" s="64"/>
      <c r="P55" s="9"/>
    </row>
    <row r="56" spans="1:16" ht="12.75" customHeight="1" x14ac:dyDescent="0.2">
      <c r="A56" s="439"/>
      <c r="B56" s="439"/>
      <c r="C56" s="435" t="s">
        <v>76</v>
      </c>
      <c r="D56" s="435"/>
      <c r="E56" s="435"/>
      <c r="F56" s="436" t="s">
        <v>51</v>
      </c>
      <c r="G56" s="436"/>
      <c r="H56" s="436"/>
      <c r="I56" s="436"/>
      <c r="J56" s="436"/>
      <c r="K56" s="436"/>
      <c r="L56" s="61"/>
      <c r="M56" s="62"/>
      <c r="N56" s="63"/>
      <c r="O56" s="64"/>
      <c r="P56" s="9"/>
    </row>
    <row r="57" spans="1:16" ht="12.75" customHeight="1" x14ac:dyDescent="0.2">
      <c r="A57" s="83"/>
      <c r="B57" s="9"/>
      <c r="C57" s="9"/>
      <c r="D57" s="9"/>
      <c r="E57" s="9"/>
      <c r="F57" s="9"/>
      <c r="G57" s="9"/>
      <c r="H57" s="9"/>
      <c r="I57" s="9"/>
      <c r="J57" s="9"/>
      <c r="K57" s="76"/>
      <c r="L57" s="61"/>
      <c r="M57" s="62"/>
      <c r="N57" s="63"/>
      <c r="O57" s="64"/>
      <c r="P57" s="9"/>
    </row>
    <row r="58" spans="1:16" x14ac:dyDescent="0.2">
      <c r="A58" s="72" t="s">
        <v>111</v>
      </c>
      <c r="B58" s="73"/>
      <c r="C58" s="73"/>
      <c r="D58" s="73"/>
      <c r="E58" s="73"/>
      <c r="F58" s="73"/>
      <c r="G58" s="73"/>
      <c r="H58" s="73"/>
      <c r="I58" s="73"/>
      <c r="J58" s="73"/>
      <c r="K58" s="74"/>
      <c r="L58" s="61"/>
      <c r="M58" s="62"/>
      <c r="N58" s="63"/>
      <c r="O58" s="64"/>
      <c r="P58" s="9"/>
    </row>
    <row r="59" spans="1:16" x14ac:dyDescent="0.2">
      <c r="A59" s="83" t="s">
        <v>112</v>
      </c>
      <c r="B59" s="441" t="s">
        <v>113</v>
      </c>
      <c r="C59" s="441"/>
      <c r="D59" s="441"/>
      <c r="E59" s="441"/>
      <c r="F59" s="441"/>
      <c r="G59" s="441"/>
      <c r="H59" s="441"/>
      <c r="I59" s="441"/>
      <c r="J59" s="441"/>
      <c r="K59" s="441"/>
      <c r="L59" s="61"/>
      <c r="M59" s="62"/>
      <c r="N59" s="63"/>
      <c r="O59" s="64"/>
      <c r="P59" s="9"/>
    </row>
    <row r="60" spans="1:16" ht="3" customHeight="1" x14ac:dyDescent="0.2">
      <c r="A60" s="429"/>
      <c r="B60" s="429"/>
      <c r="C60" s="429"/>
      <c r="D60" s="429"/>
      <c r="E60" s="429"/>
      <c r="F60" s="429"/>
      <c r="G60" s="429"/>
      <c r="H60" s="429"/>
      <c r="I60" s="429"/>
      <c r="J60" s="429"/>
      <c r="K60" s="429"/>
      <c r="L60" s="61"/>
      <c r="M60" s="62"/>
      <c r="N60" s="63"/>
      <c r="O60" s="64"/>
      <c r="P60" s="9"/>
    </row>
    <row r="61" spans="1:16" s="20" customFormat="1" ht="10.5" customHeight="1" x14ac:dyDescent="0.2">
      <c r="A61" s="430"/>
      <c r="B61" s="430"/>
      <c r="C61" s="442" t="s">
        <v>72</v>
      </c>
      <c r="D61" s="442"/>
      <c r="E61" s="442"/>
      <c r="F61" s="443" t="s">
        <v>114</v>
      </c>
      <c r="G61" s="443"/>
      <c r="H61" s="443"/>
      <c r="I61" s="443"/>
      <c r="J61" s="443"/>
      <c r="K61" s="443"/>
      <c r="L61" s="61"/>
      <c r="M61" s="77"/>
      <c r="N61" s="78"/>
      <c r="O61" s="61"/>
    </row>
    <row r="62" spans="1:16" s="20" customFormat="1" ht="23.25" customHeight="1" x14ac:dyDescent="0.2">
      <c r="A62" s="430"/>
      <c r="B62" s="430"/>
      <c r="C62" s="442" t="s">
        <v>74</v>
      </c>
      <c r="D62" s="442"/>
      <c r="E62" s="442"/>
      <c r="F62" s="443" t="s">
        <v>115</v>
      </c>
      <c r="G62" s="443"/>
      <c r="H62" s="443"/>
      <c r="I62" s="443"/>
      <c r="J62" s="443"/>
      <c r="K62" s="443"/>
      <c r="L62" s="61"/>
      <c r="M62" s="77"/>
      <c r="N62" s="78"/>
      <c r="O62" s="61"/>
    </row>
    <row r="63" spans="1:16" s="20" customFormat="1" ht="11.85" customHeight="1" x14ac:dyDescent="0.2">
      <c r="A63" s="430"/>
      <c r="B63" s="430"/>
      <c r="C63" s="431" t="s">
        <v>76</v>
      </c>
      <c r="D63" s="431"/>
      <c r="E63" s="431"/>
      <c r="F63" s="432" t="s">
        <v>51</v>
      </c>
      <c r="G63" s="432"/>
      <c r="H63" s="432"/>
      <c r="I63" s="432"/>
      <c r="J63" s="432"/>
      <c r="K63" s="432"/>
      <c r="L63" s="61"/>
      <c r="M63" s="77"/>
      <c r="N63" s="78"/>
      <c r="O63" s="61"/>
    </row>
    <row r="64" spans="1:16" x14ac:dyDescent="0.2">
      <c r="A64" s="444"/>
      <c r="B64" s="444"/>
      <c r="C64" s="444"/>
      <c r="D64" s="444"/>
      <c r="E64" s="444"/>
      <c r="F64" s="444"/>
      <c r="G64" s="444"/>
      <c r="H64" s="444"/>
      <c r="I64" s="444"/>
      <c r="J64" s="444"/>
      <c r="K64" s="444"/>
      <c r="L64" s="61"/>
      <c r="M64" s="62"/>
      <c r="N64" s="63"/>
      <c r="O64" s="64"/>
      <c r="P64" s="9"/>
    </row>
    <row r="65" spans="1:16" ht="12.75" customHeight="1" x14ac:dyDescent="0.2">
      <c r="A65" s="84" t="s">
        <v>116</v>
      </c>
      <c r="B65" s="428" t="s">
        <v>117</v>
      </c>
      <c r="C65" s="428"/>
      <c r="D65" s="428"/>
      <c r="E65" s="428"/>
      <c r="F65" s="428"/>
      <c r="G65" s="428"/>
      <c r="H65" s="428"/>
      <c r="I65" s="428"/>
      <c r="J65" s="428"/>
      <c r="K65" s="428"/>
      <c r="L65" s="61"/>
      <c r="M65" s="62"/>
      <c r="N65" s="63"/>
      <c r="O65" s="64"/>
      <c r="P65" s="9"/>
    </row>
    <row r="66" spans="1:16" ht="3" customHeight="1" x14ac:dyDescent="0.2">
      <c r="A66" s="429"/>
      <c r="B66" s="429"/>
      <c r="C66" s="429"/>
      <c r="D66" s="429"/>
      <c r="E66" s="429"/>
      <c r="F66" s="429"/>
      <c r="G66" s="429"/>
      <c r="H66" s="429"/>
      <c r="I66" s="429"/>
      <c r="J66" s="429"/>
      <c r="K66" s="429"/>
      <c r="L66" s="61"/>
      <c r="M66" s="62"/>
      <c r="N66" s="63"/>
      <c r="O66" s="64"/>
      <c r="P66" s="9"/>
    </row>
    <row r="67" spans="1:16" s="20" customFormat="1" ht="24" customHeight="1" x14ac:dyDescent="0.2">
      <c r="A67" s="430"/>
      <c r="B67" s="430"/>
      <c r="C67" s="431" t="s">
        <v>72</v>
      </c>
      <c r="D67" s="431"/>
      <c r="E67" s="431"/>
      <c r="F67" s="432" t="s">
        <v>118</v>
      </c>
      <c r="G67" s="432"/>
      <c r="H67" s="432"/>
      <c r="I67" s="432"/>
      <c r="J67" s="432"/>
      <c r="K67" s="432"/>
      <c r="L67" s="61"/>
      <c r="M67" s="77"/>
      <c r="N67" s="78"/>
      <c r="O67" s="61"/>
    </row>
    <row r="68" spans="1:16" s="20" customFormat="1" ht="11.85" customHeight="1" x14ac:dyDescent="0.2">
      <c r="A68" s="430"/>
      <c r="B68" s="430"/>
      <c r="C68" s="431" t="s">
        <v>74</v>
      </c>
      <c r="D68" s="431"/>
      <c r="E68" s="431"/>
      <c r="F68" s="432" t="s">
        <v>119</v>
      </c>
      <c r="G68" s="432"/>
      <c r="H68" s="432"/>
      <c r="I68" s="432"/>
      <c r="J68" s="432"/>
      <c r="K68" s="432"/>
      <c r="L68" s="61"/>
      <c r="M68" s="77"/>
      <c r="N68" s="78"/>
      <c r="O68" s="61"/>
    </row>
    <row r="69" spans="1:16" s="20" customFormat="1" ht="12" customHeight="1" x14ac:dyDescent="0.2">
      <c r="A69" s="430"/>
      <c r="B69" s="430"/>
      <c r="C69" s="431" t="s">
        <v>76</v>
      </c>
      <c r="D69" s="431"/>
      <c r="E69" s="431"/>
      <c r="F69" s="432" t="s">
        <v>51</v>
      </c>
      <c r="G69" s="432"/>
      <c r="H69" s="432"/>
      <c r="I69" s="432"/>
      <c r="J69" s="432"/>
      <c r="K69" s="432"/>
      <c r="L69" s="61"/>
      <c r="M69" s="77"/>
      <c r="N69" s="78"/>
      <c r="O69" s="61"/>
    </row>
    <row r="70" spans="1:16" x14ac:dyDescent="0.2">
      <c r="A70" s="444"/>
      <c r="B70" s="444"/>
      <c r="C70" s="444"/>
      <c r="D70" s="444"/>
      <c r="E70" s="444"/>
      <c r="F70" s="444"/>
      <c r="G70" s="444"/>
      <c r="H70" s="444"/>
      <c r="I70" s="444"/>
      <c r="J70" s="444"/>
      <c r="K70" s="444"/>
      <c r="L70" s="61"/>
      <c r="M70" s="62"/>
      <c r="N70" s="63"/>
      <c r="O70" s="64"/>
      <c r="P70" s="9"/>
    </row>
    <row r="71" spans="1:16" x14ac:dyDescent="0.2">
      <c r="A71" s="72" t="s">
        <v>120</v>
      </c>
      <c r="B71" s="73"/>
      <c r="C71" s="73"/>
      <c r="D71" s="73"/>
      <c r="E71" s="73"/>
      <c r="F71" s="73"/>
      <c r="G71" s="73"/>
      <c r="H71" s="73"/>
      <c r="I71" s="73"/>
      <c r="J71" s="73"/>
      <c r="K71" s="74"/>
      <c r="L71" s="61"/>
      <c r="M71" s="62"/>
      <c r="N71" s="63"/>
      <c r="O71" s="64"/>
      <c r="P71" s="9"/>
    </row>
    <row r="72" spans="1:16" hidden="1" x14ac:dyDescent="0.2">
      <c r="A72" s="82" t="s">
        <v>121</v>
      </c>
      <c r="B72" s="428" t="s">
        <v>122</v>
      </c>
      <c r="C72" s="428"/>
      <c r="D72" s="428"/>
      <c r="E72" s="428"/>
      <c r="F72" s="428"/>
      <c r="G72" s="428"/>
      <c r="H72" s="428"/>
      <c r="I72" s="428"/>
      <c r="J72" s="428"/>
      <c r="K72" s="428"/>
      <c r="L72" s="61"/>
      <c r="M72" s="62"/>
      <c r="N72" s="63"/>
      <c r="O72" s="64"/>
      <c r="P72" s="9"/>
    </row>
    <row r="73" spans="1:16" ht="3" hidden="1" customHeight="1" x14ac:dyDescent="0.2">
      <c r="A73" s="429"/>
      <c r="B73" s="429"/>
      <c r="C73" s="429"/>
      <c r="D73" s="429"/>
      <c r="E73" s="429"/>
      <c r="F73" s="429"/>
      <c r="G73" s="429"/>
      <c r="H73" s="429"/>
      <c r="I73" s="429"/>
      <c r="J73" s="429"/>
      <c r="K73" s="429"/>
      <c r="L73" s="61"/>
      <c r="M73" s="62"/>
      <c r="N73" s="63"/>
      <c r="O73" s="64"/>
      <c r="P73" s="9"/>
    </row>
    <row r="74" spans="1:16" ht="24.75" hidden="1" customHeight="1" x14ac:dyDescent="0.2">
      <c r="A74" s="430"/>
      <c r="B74" s="430"/>
      <c r="C74" s="442" t="s">
        <v>72</v>
      </c>
      <c r="D74" s="442"/>
      <c r="E74" s="442"/>
      <c r="F74" s="443" t="s">
        <v>123</v>
      </c>
      <c r="G74" s="443"/>
      <c r="H74" s="443"/>
      <c r="I74" s="443"/>
      <c r="J74" s="443"/>
      <c r="K74" s="443"/>
      <c r="L74" s="61"/>
      <c r="M74" s="62"/>
      <c r="N74" s="63"/>
      <c r="O74" s="64"/>
      <c r="P74" s="9"/>
    </row>
    <row r="75" spans="1:16" ht="12.75" hidden="1" customHeight="1" x14ac:dyDescent="0.2">
      <c r="A75" s="430"/>
      <c r="B75" s="430"/>
      <c r="C75" s="442" t="s">
        <v>74</v>
      </c>
      <c r="D75" s="442"/>
      <c r="E75" s="442"/>
      <c r="F75" s="443" t="s">
        <v>124</v>
      </c>
      <c r="G75" s="443"/>
      <c r="H75" s="443"/>
      <c r="I75" s="443"/>
      <c r="J75" s="443"/>
      <c r="K75" s="443"/>
      <c r="L75" s="61"/>
      <c r="M75" s="62"/>
      <c r="N75" s="63"/>
      <c r="O75" s="64"/>
      <c r="P75" s="9"/>
    </row>
    <row r="76" spans="1:16" ht="12.75" hidden="1" customHeight="1" x14ac:dyDescent="0.2">
      <c r="A76" s="430"/>
      <c r="B76" s="430"/>
      <c r="C76" s="431" t="s">
        <v>76</v>
      </c>
      <c r="D76" s="431"/>
      <c r="E76" s="431"/>
      <c r="F76" s="432" t="s">
        <v>84</v>
      </c>
      <c r="G76" s="432"/>
      <c r="H76" s="432"/>
      <c r="I76" s="432"/>
      <c r="J76" s="432"/>
      <c r="K76" s="432"/>
      <c r="L76" s="61"/>
      <c r="M76" s="62"/>
      <c r="N76" s="63"/>
      <c r="O76" s="64"/>
      <c r="P76" s="9"/>
    </row>
    <row r="77" spans="1:16" hidden="1" x14ac:dyDescent="0.2">
      <c r="A77" s="85"/>
      <c r="B77" s="86"/>
      <c r="C77" s="86"/>
      <c r="D77" s="86"/>
      <c r="E77" s="86"/>
      <c r="F77" s="86"/>
      <c r="G77" s="86"/>
      <c r="H77" s="86"/>
      <c r="I77" s="86"/>
      <c r="J77" s="86"/>
      <c r="K77" s="87"/>
      <c r="L77" s="61"/>
      <c r="M77" s="62"/>
      <c r="N77" s="63"/>
      <c r="O77" s="64"/>
      <c r="P77" s="9"/>
    </row>
    <row r="78" spans="1:16" ht="13.5" customHeight="1" x14ac:dyDescent="0.2">
      <c r="A78" s="82" t="s">
        <v>125</v>
      </c>
      <c r="B78" s="428" t="s">
        <v>126</v>
      </c>
      <c r="C78" s="428"/>
      <c r="D78" s="428"/>
      <c r="E78" s="428"/>
      <c r="F78" s="428"/>
      <c r="G78" s="428"/>
      <c r="H78" s="428"/>
      <c r="I78" s="428"/>
      <c r="J78" s="428"/>
      <c r="K78" s="428"/>
      <c r="L78" s="61"/>
      <c r="M78" s="62"/>
      <c r="N78" s="63"/>
      <c r="O78" s="64"/>
      <c r="P78" s="9"/>
    </row>
    <row r="79" spans="1:16" ht="3" customHeight="1" x14ac:dyDescent="0.2">
      <c r="A79" s="429"/>
      <c r="B79" s="429"/>
      <c r="C79" s="429"/>
      <c r="D79" s="429"/>
      <c r="E79" s="429"/>
      <c r="F79" s="429"/>
      <c r="G79" s="429"/>
      <c r="H79" s="429"/>
      <c r="I79" s="429"/>
      <c r="J79" s="429"/>
      <c r="K79" s="429"/>
      <c r="L79" s="61"/>
      <c r="M79" s="62"/>
      <c r="N79" s="63"/>
      <c r="O79" s="64"/>
      <c r="P79" s="9"/>
    </row>
    <row r="80" spans="1:16" s="20" customFormat="1" ht="24" customHeight="1" x14ac:dyDescent="0.2">
      <c r="A80" s="430"/>
      <c r="B80" s="430"/>
      <c r="C80" s="442" t="s">
        <v>72</v>
      </c>
      <c r="D80" s="442"/>
      <c r="E80" s="442"/>
      <c r="F80" s="443" t="s">
        <v>127</v>
      </c>
      <c r="G80" s="443"/>
      <c r="H80" s="443"/>
      <c r="I80" s="443"/>
      <c r="J80" s="443"/>
      <c r="K80" s="443"/>
      <c r="L80" s="61"/>
      <c r="M80" s="77"/>
      <c r="N80" s="78"/>
      <c r="O80" s="61"/>
    </row>
    <row r="81" spans="1:16" s="20" customFormat="1" ht="11.25" customHeight="1" x14ac:dyDescent="0.2">
      <c r="A81" s="430"/>
      <c r="B81" s="430"/>
      <c r="C81" s="442" t="s">
        <v>74</v>
      </c>
      <c r="D81" s="442"/>
      <c r="E81" s="442"/>
      <c r="F81" s="443" t="s">
        <v>128</v>
      </c>
      <c r="G81" s="443"/>
      <c r="H81" s="443"/>
      <c r="I81" s="443"/>
      <c r="J81" s="443"/>
      <c r="K81" s="443"/>
      <c r="L81" s="61"/>
      <c r="M81" s="77"/>
      <c r="N81" s="78"/>
      <c r="O81" s="61"/>
    </row>
    <row r="82" spans="1:16" s="20" customFormat="1" ht="12" customHeight="1" x14ac:dyDescent="0.2">
      <c r="A82" s="430"/>
      <c r="B82" s="430"/>
      <c r="C82" s="431" t="s">
        <v>76</v>
      </c>
      <c r="D82" s="431"/>
      <c r="E82" s="431"/>
      <c r="F82" s="432" t="s">
        <v>84</v>
      </c>
      <c r="G82" s="432"/>
      <c r="H82" s="432"/>
      <c r="I82" s="432"/>
      <c r="J82" s="432"/>
      <c r="K82" s="432"/>
      <c r="L82" s="61"/>
      <c r="M82" s="77"/>
      <c r="N82" s="78"/>
      <c r="O82" s="61"/>
    </row>
    <row r="83" spans="1:16" x14ac:dyDescent="0.2">
      <c r="A83" s="445"/>
      <c r="B83" s="445"/>
      <c r="C83" s="445"/>
      <c r="D83" s="445"/>
      <c r="E83" s="445"/>
      <c r="F83" s="445"/>
      <c r="G83" s="445"/>
      <c r="H83" s="445"/>
      <c r="I83" s="445"/>
      <c r="J83" s="445"/>
      <c r="K83" s="445"/>
      <c r="L83" s="61"/>
      <c r="M83" s="62"/>
      <c r="N83" s="63"/>
      <c r="O83" s="64"/>
      <c r="P83" s="9"/>
    </row>
    <row r="84" spans="1:16" ht="12.75" customHeight="1" x14ac:dyDescent="0.2">
      <c r="A84" s="427" t="s">
        <v>129</v>
      </c>
      <c r="B84" s="427"/>
      <c r="C84" s="427"/>
      <c r="D84" s="427"/>
      <c r="E84" s="427"/>
      <c r="F84" s="427"/>
      <c r="G84" s="427"/>
      <c r="H84" s="427"/>
      <c r="I84" s="427"/>
      <c r="J84" s="427"/>
      <c r="K84" s="427"/>
      <c r="L84" s="61"/>
      <c r="M84" s="67"/>
      <c r="N84" s="68"/>
      <c r="O84" s="70"/>
      <c r="P84" s="71"/>
    </row>
    <row r="85" spans="1:16" ht="14.25" x14ac:dyDescent="0.25">
      <c r="A85" s="72" t="s">
        <v>130</v>
      </c>
      <c r="B85" s="73"/>
      <c r="C85" s="73"/>
      <c r="D85" s="73"/>
      <c r="E85" s="73"/>
      <c r="F85" s="73"/>
      <c r="G85" s="73"/>
      <c r="H85" s="73"/>
      <c r="I85" s="73"/>
      <c r="J85" s="73"/>
      <c r="K85" s="74"/>
      <c r="L85" s="61"/>
      <c r="M85" s="62"/>
      <c r="N85" s="63"/>
      <c r="O85" s="64"/>
      <c r="P85" s="9"/>
    </row>
    <row r="86" spans="1:16" x14ac:dyDescent="0.2">
      <c r="A86" s="83" t="s">
        <v>131</v>
      </c>
      <c r="B86" s="428" t="s">
        <v>132</v>
      </c>
      <c r="C86" s="428"/>
      <c r="D86" s="428"/>
      <c r="E86" s="428"/>
      <c r="F86" s="428"/>
      <c r="G86" s="428"/>
      <c r="H86" s="428"/>
      <c r="I86" s="428"/>
      <c r="J86" s="428"/>
      <c r="K86" s="428"/>
      <c r="L86" s="61"/>
      <c r="M86" s="62"/>
      <c r="N86" s="63"/>
      <c r="O86" s="64"/>
      <c r="P86" s="9"/>
    </row>
    <row r="87" spans="1:16" ht="3" customHeight="1" x14ac:dyDescent="0.2">
      <c r="A87" s="429"/>
      <c r="B87" s="429"/>
      <c r="C87" s="429"/>
      <c r="D87" s="429"/>
      <c r="E87" s="429"/>
      <c r="F87" s="429"/>
      <c r="G87" s="429"/>
      <c r="H87" s="429"/>
      <c r="I87" s="429"/>
      <c r="J87" s="429"/>
      <c r="K87" s="429"/>
      <c r="L87" s="61"/>
      <c r="M87" s="62"/>
      <c r="N87" s="63"/>
      <c r="O87" s="64"/>
      <c r="P87" s="9"/>
    </row>
    <row r="88" spans="1:16" s="20" customFormat="1" ht="23.45" customHeight="1" x14ac:dyDescent="0.2">
      <c r="A88" s="430"/>
      <c r="B88" s="430"/>
      <c r="C88" s="431" t="s">
        <v>72</v>
      </c>
      <c r="D88" s="431"/>
      <c r="E88" s="431"/>
      <c r="F88" s="432" t="s">
        <v>133</v>
      </c>
      <c r="G88" s="432"/>
      <c r="H88" s="432"/>
      <c r="I88" s="432"/>
      <c r="J88" s="432"/>
      <c r="K88" s="432"/>
      <c r="L88" s="61"/>
      <c r="M88" s="77"/>
      <c r="N88" s="78"/>
      <c r="O88" s="61"/>
    </row>
    <row r="89" spans="1:16" s="20" customFormat="1" ht="35.25" customHeight="1" x14ac:dyDescent="0.2">
      <c r="A89" s="430"/>
      <c r="B89" s="430"/>
      <c r="C89" s="431" t="s">
        <v>74</v>
      </c>
      <c r="D89" s="431"/>
      <c r="E89" s="431"/>
      <c r="F89" s="432" t="s">
        <v>134</v>
      </c>
      <c r="G89" s="432"/>
      <c r="H89" s="432"/>
      <c r="I89" s="432"/>
      <c r="J89" s="432"/>
      <c r="K89" s="432"/>
      <c r="L89" s="61"/>
      <c r="M89" s="77"/>
      <c r="N89" s="78"/>
      <c r="O89" s="61"/>
    </row>
    <row r="90" spans="1:16" s="20" customFormat="1" ht="12" customHeight="1" x14ac:dyDescent="0.2">
      <c r="A90" s="430"/>
      <c r="B90" s="430"/>
      <c r="C90" s="431" t="s">
        <v>76</v>
      </c>
      <c r="D90" s="431"/>
      <c r="E90" s="431"/>
      <c r="F90" s="432" t="s">
        <v>51</v>
      </c>
      <c r="G90" s="432"/>
      <c r="H90" s="432"/>
      <c r="I90" s="432"/>
      <c r="J90" s="432"/>
      <c r="K90" s="432"/>
      <c r="L90" s="61"/>
      <c r="M90" s="77"/>
      <c r="N90" s="78"/>
      <c r="O90" s="61"/>
    </row>
    <row r="91" spans="1:16" x14ac:dyDescent="0.2">
      <c r="A91" s="444"/>
      <c r="B91" s="444"/>
      <c r="C91" s="444"/>
      <c r="D91" s="444"/>
      <c r="E91" s="444"/>
      <c r="F91" s="444"/>
      <c r="G91" s="444"/>
      <c r="H91" s="444"/>
      <c r="I91" s="444"/>
      <c r="J91" s="444"/>
      <c r="K91" s="444"/>
      <c r="L91" s="61"/>
      <c r="M91" s="62"/>
      <c r="N91" s="63"/>
      <c r="O91" s="64"/>
      <c r="P91" s="9"/>
    </row>
    <row r="92" spans="1:16" ht="12.75" customHeight="1" x14ac:dyDescent="0.2">
      <c r="A92" s="427" t="s">
        <v>135</v>
      </c>
      <c r="B92" s="427"/>
      <c r="C92" s="427"/>
      <c r="D92" s="427"/>
      <c r="E92" s="427"/>
      <c r="F92" s="427"/>
      <c r="G92" s="427"/>
      <c r="H92" s="427"/>
      <c r="I92" s="427"/>
      <c r="J92" s="427"/>
      <c r="K92" s="427"/>
      <c r="L92" s="61"/>
      <c r="M92" s="67"/>
      <c r="N92" s="68"/>
      <c r="O92" s="70"/>
      <c r="P92" s="9"/>
    </row>
    <row r="93" spans="1:16" x14ac:dyDescent="0.2">
      <c r="A93" s="72" t="s">
        <v>136</v>
      </c>
      <c r="B93" s="73"/>
      <c r="C93" s="73"/>
      <c r="D93" s="73"/>
      <c r="E93" s="73"/>
      <c r="F93" s="73"/>
      <c r="G93" s="73"/>
      <c r="H93" s="73"/>
      <c r="I93" s="73"/>
      <c r="J93" s="73"/>
      <c r="K93" s="74"/>
      <c r="L93" s="61"/>
      <c r="M93" s="62"/>
      <c r="N93" s="63"/>
      <c r="O93" s="64"/>
      <c r="P93" s="9"/>
    </row>
    <row r="94" spans="1:16" x14ac:dyDescent="0.2">
      <c r="A94" s="83" t="s">
        <v>137</v>
      </c>
      <c r="B94" s="428" t="s">
        <v>138</v>
      </c>
      <c r="C94" s="428"/>
      <c r="D94" s="428"/>
      <c r="E94" s="428"/>
      <c r="F94" s="428"/>
      <c r="G94" s="428"/>
      <c r="H94" s="428"/>
      <c r="I94" s="428"/>
      <c r="J94" s="428"/>
      <c r="K94" s="428"/>
      <c r="L94" s="61"/>
      <c r="M94" s="62"/>
      <c r="N94" s="63"/>
      <c r="O94" s="64"/>
      <c r="P94" s="9"/>
    </row>
    <row r="95" spans="1:16" ht="3" customHeight="1" x14ac:dyDescent="0.2">
      <c r="A95" s="429"/>
      <c r="B95" s="429"/>
      <c r="C95" s="429"/>
      <c r="D95" s="429"/>
      <c r="E95" s="429"/>
      <c r="F95" s="429"/>
      <c r="G95" s="429"/>
      <c r="H95" s="429"/>
      <c r="I95" s="429"/>
      <c r="J95" s="429"/>
      <c r="K95" s="429"/>
      <c r="L95" s="61"/>
      <c r="M95" s="62"/>
      <c r="N95" s="63"/>
      <c r="O95" s="64"/>
      <c r="P95" s="9"/>
    </row>
    <row r="96" spans="1:16" s="20" customFormat="1" ht="24.75" customHeight="1" x14ac:dyDescent="0.2">
      <c r="A96" s="430"/>
      <c r="B96" s="430"/>
      <c r="C96" s="431" t="s">
        <v>72</v>
      </c>
      <c r="D96" s="431"/>
      <c r="E96" s="431"/>
      <c r="F96" s="432" t="s">
        <v>139</v>
      </c>
      <c r="G96" s="432"/>
      <c r="H96" s="432"/>
      <c r="I96" s="432"/>
      <c r="J96" s="432"/>
      <c r="K96" s="432"/>
      <c r="L96" s="61"/>
      <c r="M96" s="77"/>
      <c r="N96" s="78"/>
      <c r="O96" s="61"/>
    </row>
    <row r="97" spans="1:16" s="20" customFormat="1" ht="23.25" customHeight="1" x14ac:dyDescent="0.2">
      <c r="A97" s="430"/>
      <c r="B97" s="430"/>
      <c r="C97" s="431" t="s">
        <v>74</v>
      </c>
      <c r="D97" s="431"/>
      <c r="E97" s="431"/>
      <c r="F97" s="432" t="s">
        <v>140</v>
      </c>
      <c r="G97" s="432"/>
      <c r="H97" s="432"/>
      <c r="I97" s="432"/>
      <c r="J97" s="432"/>
      <c r="K97" s="432"/>
      <c r="L97" s="61"/>
      <c r="M97" s="77"/>
      <c r="N97" s="78"/>
      <c r="O97" s="61"/>
    </row>
    <row r="98" spans="1:16" s="20" customFormat="1" ht="12" customHeight="1" x14ac:dyDescent="0.2">
      <c r="A98" s="430"/>
      <c r="B98" s="430"/>
      <c r="C98" s="431" t="s">
        <v>76</v>
      </c>
      <c r="D98" s="431"/>
      <c r="E98" s="431"/>
      <c r="F98" s="432" t="s">
        <v>46</v>
      </c>
      <c r="G98" s="432"/>
      <c r="H98" s="432"/>
      <c r="I98" s="432"/>
      <c r="J98" s="432"/>
      <c r="K98" s="432"/>
      <c r="L98" s="61"/>
      <c r="M98" s="77"/>
      <c r="N98" s="78"/>
      <c r="O98" s="61"/>
    </row>
    <row r="99" spans="1:16" s="20" customFormat="1" ht="11.25" x14ac:dyDescent="0.2">
      <c r="A99" s="434"/>
      <c r="B99" s="434"/>
      <c r="C99" s="434"/>
      <c r="D99" s="434"/>
      <c r="E99" s="434"/>
      <c r="F99" s="434"/>
      <c r="G99" s="434"/>
      <c r="H99" s="434"/>
      <c r="I99" s="434"/>
      <c r="J99" s="434"/>
      <c r="K99" s="434"/>
      <c r="L99" s="61"/>
      <c r="M99" s="77"/>
      <c r="N99" s="78"/>
      <c r="O99" s="61"/>
    </row>
    <row r="100" spans="1:16" x14ac:dyDescent="0.2">
      <c r="A100" s="72" t="s">
        <v>141</v>
      </c>
      <c r="B100" s="73"/>
      <c r="C100" s="73"/>
      <c r="D100" s="73"/>
      <c r="E100" s="73"/>
      <c r="F100" s="73"/>
      <c r="G100" s="73"/>
      <c r="H100" s="73"/>
      <c r="I100" s="73"/>
      <c r="J100" s="73"/>
      <c r="K100" s="74"/>
      <c r="L100" s="61"/>
      <c r="M100" s="62"/>
      <c r="N100" s="63"/>
      <c r="O100" s="64"/>
      <c r="P100" s="9"/>
    </row>
    <row r="101" spans="1:16" x14ac:dyDescent="0.2">
      <c r="A101" s="83" t="s">
        <v>142</v>
      </c>
      <c r="B101" s="428" t="s">
        <v>143</v>
      </c>
      <c r="C101" s="428"/>
      <c r="D101" s="428"/>
      <c r="E101" s="428"/>
      <c r="F101" s="428"/>
      <c r="G101" s="428"/>
      <c r="H101" s="428"/>
      <c r="I101" s="428"/>
      <c r="J101" s="428"/>
      <c r="K101" s="428"/>
      <c r="L101" s="61"/>
      <c r="M101" s="62"/>
      <c r="N101" s="63"/>
      <c r="O101" s="64"/>
      <c r="P101" s="9"/>
    </row>
    <row r="102" spans="1:16" ht="3" customHeight="1" x14ac:dyDescent="0.2">
      <c r="A102" s="429"/>
      <c r="B102" s="429"/>
      <c r="C102" s="429"/>
      <c r="D102" s="429"/>
      <c r="E102" s="429"/>
      <c r="F102" s="429"/>
      <c r="G102" s="429"/>
      <c r="H102" s="429"/>
      <c r="I102" s="429"/>
      <c r="J102" s="429"/>
      <c r="K102" s="429"/>
      <c r="L102" s="61"/>
      <c r="M102" s="62"/>
      <c r="N102" s="63"/>
      <c r="O102" s="64"/>
      <c r="P102" s="9"/>
    </row>
    <row r="103" spans="1:16" s="20" customFormat="1" ht="11.25" customHeight="1" x14ac:dyDescent="0.2">
      <c r="A103" s="430"/>
      <c r="B103" s="430"/>
      <c r="C103" s="431" t="s">
        <v>72</v>
      </c>
      <c r="D103" s="431"/>
      <c r="E103" s="431"/>
      <c r="F103" s="432" t="s">
        <v>144</v>
      </c>
      <c r="G103" s="432"/>
      <c r="H103" s="432"/>
      <c r="I103" s="432"/>
      <c r="J103" s="432"/>
      <c r="K103" s="432"/>
      <c r="L103" s="61"/>
      <c r="M103" s="77"/>
      <c r="N103" s="78"/>
      <c r="O103" s="61"/>
    </row>
    <row r="104" spans="1:16" s="20" customFormat="1" ht="12" customHeight="1" x14ac:dyDescent="0.2">
      <c r="A104" s="430"/>
      <c r="B104" s="430"/>
      <c r="C104" s="431" t="s">
        <v>74</v>
      </c>
      <c r="D104" s="431"/>
      <c r="E104" s="431"/>
      <c r="F104" s="432" t="s">
        <v>145</v>
      </c>
      <c r="G104" s="432"/>
      <c r="H104" s="432"/>
      <c r="I104" s="432"/>
      <c r="J104" s="432"/>
      <c r="K104" s="432"/>
      <c r="L104" s="61"/>
      <c r="M104" s="77"/>
      <c r="N104" s="78"/>
      <c r="O104" s="61"/>
    </row>
    <row r="105" spans="1:16" s="20" customFormat="1" ht="12" customHeight="1" x14ac:dyDescent="0.2">
      <c r="A105" s="430"/>
      <c r="B105" s="430"/>
      <c r="C105" s="431" t="s">
        <v>76</v>
      </c>
      <c r="D105" s="431"/>
      <c r="E105" s="431"/>
      <c r="F105" s="432" t="s">
        <v>51</v>
      </c>
      <c r="G105" s="432"/>
      <c r="H105" s="432"/>
      <c r="I105" s="432"/>
      <c r="J105" s="432"/>
      <c r="K105" s="432"/>
      <c r="L105" s="61"/>
      <c r="M105" s="77"/>
      <c r="N105" s="78"/>
      <c r="O105" s="61"/>
    </row>
    <row r="106" spans="1:16" s="20" customFormat="1" ht="11.25" x14ac:dyDescent="0.2">
      <c r="A106" s="434"/>
      <c r="B106" s="434"/>
      <c r="C106" s="434"/>
      <c r="D106" s="434"/>
      <c r="E106" s="434"/>
      <c r="F106" s="434"/>
      <c r="G106" s="434"/>
      <c r="H106" s="434"/>
      <c r="I106" s="434"/>
      <c r="J106" s="434"/>
      <c r="K106" s="434"/>
      <c r="L106" s="61"/>
      <c r="M106" s="77"/>
      <c r="N106" s="78"/>
      <c r="O106" s="61"/>
    </row>
    <row r="107" spans="1:16" x14ac:dyDescent="0.2">
      <c r="A107" s="72" t="s">
        <v>146</v>
      </c>
      <c r="B107" s="73"/>
      <c r="C107" s="73"/>
      <c r="D107" s="73"/>
      <c r="E107" s="73"/>
      <c r="F107" s="73"/>
      <c r="G107" s="73"/>
      <c r="H107" s="73"/>
      <c r="I107" s="73"/>
      <c r="J107" s="73"/>
      <c r="K107" s="74"/>
      <c r="L107" s="61"/>
      <c r="M107" s="62"/>
      <c r="N107" s="63"/>
      <c r="O107" s="64"/>
      <c r="P107" s="9"/>
    </row>
    <row r="108" spans="1:16" x14ac:dyDescent="0.2">
      <c r="A108" s="83" t="s">
        <v>147</v>
      </c>
      <c r="B108" s="428" t="s">
        <v>148</v>
      </c>
      <c r="C108" s="428"/>
      <c r="D108" s="428"/>
      <c r="E108" s="428"/>
      <c r="F108" s="428"/>
      <c r="G108" s="428"/>
      <c r="H108" s="428"/>
      <c r="I108" s="428"/>
      <c r="J108" s="428"/>
      <c r="K108" s="428"/>
      <c r="L108" s="61"/>
      <c r="M108" s="62"/>
      <c r="N108" s="63"/>
      <c r="O108" s="64"/>
      <c r="P108" s="9"/>
    </row>
    <row r="109" spans="1:16" ht="3" customHeight="1" x14ac:dyDescent="0.2">
      <c r="A109" s="429"/>
      <c r="B109" s="429"/>
      <c r="C109" s="429"/>
      <c r="D109" s="429"/>
      <c r="E109" s="429"/>
      <c r="F109" s="429"/>
      <c r="G109" s="429"/>
      <c r="H109" s="429"/>
      <c r="I109" s="429"/>
      <c r="J109" s="429"/>
      <c r="K109" s="429"/>
      <c r="L109" s="61"/>
      <c r="M109" s="62"/>
      <c r="N109" s="63"/>
      <c r="O109" s="64"/>
      <c r="P109" s="9"/>
    </row>
    <row r="110" spans="1:16" s="20" customFormat="1" ht="25.5" customHeight="1" x14ac:dyDescent="0.2">
      <c r="A110" s="430"/>
      <c r="B110" s="430"/>
      <c r="C110" s="431" t="s">
        <v>72</v>
      </c>
      <c r="D110" s="431"/>
      <c r="E110" s="431"/>
      <c r="F110" s="432" t="s">
        <v>149</v>
      </c>
      <c r="G110" s="432"/>
      <c r="H110" s="432"/>
      <c r="I110" s="432"/>
      <c r="J110" s="432"/>
      <c r="K110" s="432"/>
      <c r="L110" s="61"/>
      <c r="M110" s="77"/>
      <c r="N110" s="78"/>
      <c r="O110" s="61"/>
    </row>
    <row r="111" spans="1:16" s="20" customFormat="1" ht="12.75" customHeight="1" x14ac:dyDescent="0.2">
      <c r="A111" s="430"/>
      <c r="B111" s="430"/>
      <c r="C111" s="431" t="s">
        <v>74</v>
      </c>
      <c r="D111" s="431"/>
      <c r="E111" s="431"/>
      <c r="F111" s="432" t="s">
        <v>150</v>
      </c>
      <c r="G111" s="432"/>
      <c r="H111" s="432"/>
      <c r="I111" s="432"/>
      <c r="J111" s="432"/>
      <c r="K111" s="432"/>
      <c r="L111" s="61"/>
      <c r="M111" s="77"/>
      <c r="N111" s="78"/>
      <c r="O111" s="61"/>
    </row>
    <row r="112" spans="1:16" s="20" customFormat="1" ht="12" customHeight="1" x14ac:dyDescent="0.2">
      <c r="A112" s="430"/>
      <c r="B112" s="430"/>
      <c r="C112" s="431" t="s">
        <v>76</v>
      </c>
      <c r="D112" s="431"/>
      <c r="E112" s="431"/>
      <c r="F112" s="432" t="s">
        <v>46</v>
      </c>
      <c r="G112" s="432"/>
      <c r="H112" s="432"/>
      <c r="I112" s="432"/>
      <c r="J112" s="432"/>
      <c r="K112" s="432"/>
      <c r="L112" s="61"/>
      <c r="M112" s="77"/>
      <c r="N112" s="78"/>
      <c r="O112" s="61"/>
    </row>
    <row r="113" spans="1:16" s="20" customFormat="1" ht="11.25" x14ac:dyDescent="0.2">
      <c r="A113" s="446"/>
      <c r="B113" s="446"/>
      <c r="C113" s="446"/>
      <c r="D113" s="446"/>
      <c r="E113" s="446"/>
      <c r="F113" s="446"/>
      <c r="G113" s="446"/>
      <c r="H113" s="446"/>
      <c r="I113" s="446"/>
      <c r="J113" s="446"/>
      <c r="K113" s="446"/>
      <c r="L113" s="61"/>
      <c r="M113" s="77"/>
      <c r="N113" s="78"/>
      <c r="O113" s="61"/>
    </row>
    <row r="114" spans="1:16" x14ac:dyDescent="0.2">
      <c r="A114" s="427" t="s">
        <v>151</v>
      </c>
      <c r="B114" s="427"/>
      <c r="C114" s="427"/>
      <c r="D114" s="427"/>
      <c r="E114" s="427"/>
      <c r="F114" s="427"/>
      <c r="G114" s="427"/>
      <c r="H114" s="427"/>
      <c r="I114" s="427"/>
      <c r="J114" s="427"/>
      <c r="K114" s="427"/>
      <c r="L114" s="61"/>
      <c r="M114" s="67"/>
      <c r="N114" s="68"/>
      <c r="O114" s="70"/>
      <c r="P114" s="9"/>
    </row>
    <row r="115" spans="1:16" x14ac:dyDescent="0.2">
      <c r="A115" s="72" t="s">
        <v>152</v>
      </c>
      <c r="B115" s="73"/>
      <c r="C115" s="73"/>
      <c r="D115" s="73"/>
      <c r="E115" s="73"/>
      <c r="F115" s="73"/>
      <c r="G115" s="73"/>
      <c r="H115" s="73"/>
      <c r="I115" s="73"/>
      <c r="J115" s="73"/>
      <c r="K115" s="74"/>
      <c r="L115" s="61"/>
      <c r="M115" s="62"/>
      <c r="N115" s="63"/>
      <c r="O115" s="64"/>
      <c r="P115" s="9"/>
    </row>
    <row r="116" spans="1:16" x14ac:dyDescent="0.2">
      <c r="A116" s="83" t="s">
        <v>153</v>
      </c>
      <c r="B116" s="428" t="s">
        <v>154</v>
      </c>
      <c r="C116" s="428"/>
      <c r="D116" s="428"/>
      <c r="E116" s="428"/>
      <c r="F116" s="428"/>
      <c r="G116" s="428"/>
      <c r="H116" s="428"/>
      <c r="I116" s="428"/>
      <c r="J116" s="428"/>
      <c r="K116" s="428"/>
      <c r="L116" s="61"/>
      <c r="M116" s="62"/>
      <c r="N116" s="63"/>
      <c r="O116" s="64"/>
      <c r="P116" s="9"/>
    </row>
    <row r="117" spans="1:16" ht="3" customHeight="1" x14ac:dyDescent="0.2">
      <c r="A117" s="429"/>
      <c r="B117" s="429"/>
      <c r="C117" s="429"/>
      <c r="D117" s="429"/>
      <c r="E117" s="429"/>
      <c r="F117" s="429"/>
      <c r="G117" s="429"/>
      <c r="H117" s="429"/>
      <c r="I117" s="429"/>
      <c r="J117" s="429"/>
      <c r="K117" s="429"/>
      <c r="L117" s="61"/>
      <c r="M117" s="62"/>
      <c r="N117" s="63"/>
      <c r="O117" s="64"/>
      <c r="P117" s="9"/>
    </row>
    <row r="118" spans="1:16" s="20" customFormat="1" ht="11.25" customHeight="1" x14ac:dyDescent="0.2">
      <c r="A118" s="430"/>
      <c r="B118" s="430"/>
      <c r="C118" s="431" t="s">
        <v>72</v>
      </c>
      <c r="D118" s="431"/>
      <c r="E118" s="431"/>
      <c r="F118" s="432" t="s">
        <v>155</v>
      </c>
      <c r="G118" s="432"/>
      <c r="H118" s="432"/>
      <c r="I118" s="432"/>
      <c r="J118" s="432"/>
      <c r="K118" s="432"/>
      <c r="L118" s="61"/>
      <c r="M118" s="77"/>
      <c r="N118" s="78"/>
      <c r="O118" s="61"/>
    </row>
    <row r="119" spans="1:16" s="20" customFormat="1" ht="24.75" customHeight="1" x14ac:dyDescent="0.2">
      <c r="A119" s="430"/>
      <c r="B119" s="430"/>
      <c r="C119" s="431" t="s">
        <v>74</v>
      </c>
      <c r="D119" s="431"/>
      <c r="E119" s="431"/>
      <c r="F119" s="432" t="s">
        <v>156</v>
      </c>
      <c r="G119" s="432"/>
      <c r="H119" s="432"/>
      <c r="I119" s="432"/>
      <c r="J119" s="432"/>
      <c r="K119" s="432"/>
      <c r="L119" s="61"/>
      <c r="M119" s="77"/>
      <c r="N119" s="78"/>
      <c r="O119" s="61"/>
    </row>
    <row r="120" spans="1:16" s="20" customFormat="1" ht="12" customHeight="1" x14ac:dyDescent="0.2">
      <c r="A120" s="430"/>
      <c r="B120" s="430"/>
      <c r="C120" s="431" t="s">
        <v>76</v>
      </c>
      <c r="D120" s="431"/>
      <c r="E120" s="431"/>
      <c r="F120" s="432" t="s">
        <v>46</v>
      </c>
      <c r="G120" s="432"/>
      <c r="H120" s="432"/>
      <c r="I120" s="432"/>
      <c r="J120" s="432"/>
      <c r="K120" s="432"/>
      <c r="L120" s="61"/>
      <c r="M120" s="77"/>
      <c r="N120" s="78"/>
      <c r="O120" s="61"/>
    </row>
    <row r="121" spans="1:16" x14ac:dyDescent="0.2">
      <c r="A121" s="445"/>
      <c r="B121" s="445"/>
      <c r="C121" s="445"/>
      <c r="D121" s="445"/>
      <c r="E121" s="445"/>
      <c r="F121" s="445"/>
      <c r="G121" s="445"/>
      <c r="H121" s="445"/>
      <c r="I121" s="445"/>
      <c r="J121" s="445"/>
      <c r="K121" s="445"/>
      <c r="L121" s="61"/>
      <c r="M121" s="62"/>
      <c r="N121" s="63"/>
      <c r="O121" s="64"/>
      <c r="P121" s="9"/>
    </row>
  </sheetData>
  <sheetProtection password="D70A" sheet="1"/>
  <mergeCells count="172">
    <mergeCell ref="A121:K121"/>
    <mergeCell ref="A118:B120"/>
    <mergeCell ref="C118:E118"/>
    <mergeCell ref="F118:K118"/>
    <mergeCell ref="C119:E119"/>
    <mergeCell ref="F119:K119"/>
    <mergeCell ref="C120:E120"/>
    <mergeCell ref="F120:K120"/>
    <mergeCell ref="C112:E112"/>
    <mergeCell ref="F112:K112"/>
    <mergeCell ref="A113:K113"/>
    <mergeCell ref="A114:K114"/>
    <mergeCell ref="B116:K116"/>
    <mergeCell ref="A117:K117"/>
    <mergeCell ref="C105:E105"/>
    <mergeCell ref="F105:K105"/>
    <mergeCell ref="A106:K106"/>
    <mergeCell ref="B108:K108"/>
    <mergeCell ref="A109:K109"/>
    <mergeCell ref="A110:B112"/>
    <mergeCell ref="C110:E110"/>
    <mergeCell ref="F110:K110"/>
    <mergeCell ref="C111:E111"/>
    <mergeCell ref="F111:K111"/>
    <mergeCell ref="C98:E98"/>
    <mergeCell ref="F98:K98"/>
    <mergeCell ref="A99:K99"/>
    <mergeCell ref="B101:K101"/>
    <mergeCell ref="A102:K102"/>
    <mergeCell ref="A103:B105"/>
    <mergeCell ref="C103:E103"/>
    <mergeCell ref="F103:K103"/>
    <mergeCell ref="C104:E104"/>
    <mergeCell ref="F104:K104"/>
    <mergeCell ref="F90:K90"/>
    <mergeCell ref="A91:K91"/>
    <mergeCell ref="A92:K92"/>
    <mergeCell ref="B94:K94"/>
    <mergeCell ref="A95:K95"/>
    <mergeCell ref="A96:B98"/>
    <mergeCell ref="C96:E96"/>
    <mergeCell ref="F96:K96"/>
    <mergeCell ref="C97:E97"/>
    <mergeCell ref="F97:K97"/>
    <mergeCell ref="A83:K83"/>
    <mergeCell ref="A84:K84"/>
    <mergeCell ref="B86:K86"/>
    <mergeCell ref="A87:K87"/>
    <mergeCell ref="A88:B90"/>
    <mergeCell ref="C88:E88"/>
    <mergeCell ref="F88:K88"/>
    <mergeCell ref="C89:E89"/>
    <mergeCell ref="F89:K89"/>
    <mergeCell ref="C90:E90"/>
    <mergeCell ref="B78:K78"/>
    <mergeCell ref="A79:K79"/>
    <mergeCell ref="A80:B82"/>
    <mergeCell ref="C80:E80"/>
    <mergeCell ref="F80:K80"/>
    <mergeCell ref="C81:E81"/>
    <mergeCell ref="F81:K81"/>
    <mergeCell ref="C82:E82"/>
    <mergeCell ref="F82:K82"/>
    <mergeCell ref="A70:K70"/>
    <mergeCell ref="B72:K72"/>
    <mergeCell ref="A73:K73"/>
    <mergeCell ref="A74:B76"/>
    <mergeCell ref="C74:E74"/>
    <mergeCell ref="F74:K74"/>
    <mergeCell ref="C75:E75"/>
    <mergeCell ref="F75:K75"/>
    <mergeCell ref="C76:E76"/>
    <mergeCell ref="F76:K76"/>
    <mergeCell ref="A64:K64"/>
    <mergeCell ref="B65:K65"/>
    <mergeCell ref="A66:K66"/>
    <mergeCell ref="A67:B69"/>
    <mergeCell ref="C67:E67"/>
    <mergeCell ref="F67:K67"/>
    <mergeCell ref="C68:E68"/>
    <mergeCell ref="F68:K68"/>
    <mergeCell ref="C69:E69"/>
    <mergeCell ref="F69:K69"/>
    <mergeCell ref="B59:K59"/>
    <mergeCell ref="A60:K60"/>
    <mergeCell ref="A61:B63"/>
    <mergeCell ref="C61:E61"/>
    <mergeCell ref="F61:K61"/>
    <mergeCell ref="C62:E62"/>
    <mergeCell ref="F62:K62"/>
    <mergeCell ref="C63:E63"/>
    <mergeCell ref="F63:K63"/>
    <mergeCell ref="A51:K51"/>
    <mergeCell ref="B52:K52"/>
    <mergeCell ref="A53:K53"/>
    <mergeCell ref="A54:B56"/>
    <mergeCell ref="C54:E54"/>
    <mergeCell ref="F54:K54"/>
    <mergeCell ref="C55:E55"/>
    <mergeCell ref="F55:K55"/>
    <mergeCell ref="C56:E56"/>
    <mergeCell ref="F56:K56"/>
    <mergeCell ref="B46:K46"/>
    <mergeCell ref="A47:K47"/>
    <mergeCell ref="A48:B50"/>
    <mergeCell ref="C48:E48"/>
    <mergeCell ref="F48:K48"/>
    <mergeCell ref="C49:E49"/>
    <mergeCell ref="F49:K49"/>
    <mergeCell ref="C50:E50"/>
    <mergeCell ref="F50:K50"/>
    <mergeCell ref="B39:K39"/>
    <mergeCell ref="A40:K40"/>
    <mergeCell ref="A41:B43"/>
    <mergeCell ref="C41:E41"/>
    <mergeCell ref="F41:K41"/>
    <mergeCell ref="C42:E42"/>
    <mergeCell ref="F42:K42"/>
    <mergeCell ref="C43:E43"/>
    <mergeCell ref="F43:K43"/>
    <mergeCell ref="B33:K33"/>
    <mergeCell ref="A34:K34"/>
    <mergeCell ref="A35:B37"/>
    <mergeCell ref="C35:E35"/>
    <mergeCell ref="F35:K35"/>
    <mergeCell ref="C36:E36"/>
    <mergeCell ref="F36:K36"/>
    <mergeCell ref="C37:E37"/>
    <mergeCell ref="F37:K37"/>
    <mergeCell ref="B27:K27"/>
    <mergeCell ref="A28:K28"/>
    <mergeCell ref="A29:B31"/>
    <mergeCell ref="C29:E29"/>
    <mergeCell ref="F29:K29"/>
    <mergeCell ref="C30:E30"/>
    <mergeCell ref="F30:K30"/>
    <mergeCell ref="C31:E31"/>
    <mergeCell ref="F31:K31"/>
    <mergeCell ref="F19:K19"/>
    <mergeCell ref="B21:K21"/>
    <mergeCell ref="A22:K22"/>
    <mergeCell ref="A23:B25"/>
    <mergeCell ref="C23:E23"/>
    <mergeCell ref="F23:K23"/>
    <mergeCell ref="C24:E24"/>
    <mergeCell ref="F24:K24"/>
    <mergeCell ref="C25:E25"/>
    <mergeCell ref="F25:K25"/>
    <mergeCell ref="A12:K12"/>
    <mergeCell ref="A13:K13"/>
    <mergeCell ref="B15:K15"/>
    <mergeCell ref="A16:K16"/>
    <mergeCell ref="A17:B19"/>
    <mergeCell ref="C17:E17"/>
    <mergeCell ref="F17:K17"/>
    <mergeCell ref="C18:E18"/>
    <mergeCell ref="F18:K18"/>
    <mergeCell ref="C19:E19"/>
    <mergeCell ref="A8:K8"/>
    <mergeCell ref="A9:B11"/>
    <mergeCell ref="C9:E9"/>
    <mergeCell ref="F9:K9"/>
    <mergeCell ref="C10:E10"/>
    <mergeCell ref="F10:K10"/>
    <mergeCell ref="C11:E11"/>
    <mergeCell ref="F11:K11"/>
    <mergeCell ref="I1:K1"/>
    <mergeCell ref="A3:C3"/>
    <mergeCell ref="F3:H3"/>
    <mergeCell ref="A4:C4"/>
    <mergeCell ref="A5:K5"/>
    <mergeCell ref="B7:K7"/>
  </mergeCell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1" manualBreakCount="1">
    <brk id="83" max="16383" man="1"/>
  </row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SheetLayoutView="85" workbookViewId="0">
      <selection activeCell="W38" sqref="W38"/>
    </sheetView>
  </sheetViews>
  <sheetFormatPr defaultColWidth="0" defaultRowHeight="12.75" zeroHeight="1" x14ac:dyDescent="0.2"/>
  <cols>
    <col min="1" max="1" width="4.28515625" style="218" customWidth="1"/>
    <col min="2" max="15" width="3.42578125" style="219" customWidth="1"/>
    <col min="16" max="16" width="0.42578125" style="219" customWidth="1"/>
    <col min="17" max="32" width="3.42578125" style="219" customWidth="1"/>
    <col min="33" max="33" width="1.42578125" style="219" customWidth="1"/>
    <col min="34" max="16384" width="0" style="219" hidden="1"/>
  </cols>
  <sheetData>
    <row r="1" spans="1:35" s="1" customFormat="1" ht="18.75" customHeight="1" x14ac:dyDescent="0.2">
      <c r="A1" s="367"/>
      <c r="B1" s="663" t="s">
        <v>164</v>
      </c>
      <c r="C1" s="663"/>
      <c r="D1" s="663"/>
      <c r="E1" s="664" t="s">
        <v>392</v>
      </c>
      <c r="F1" s="664"/>
      <c r="G1" s="664"/>
      <c r="H1" s="664"/>
      <c r="I1" s="664"/>
      <c r="J1" s="467"/>
      <c r="K1" s="467"/>
      <c r="L1" s="467"/>
      <c r="M1" s="467"/>
      <c r="N1" s="467"/>
      <c r="O1" s="467"/>
      <c r="P1" s="128"/>
      <c r="Q1" s="665" t="str">
        <f>PROGETTO!A5</f>
        <v>Protocollo Sintetico</v>
      </c>
      <c r="R1" s="665"/>
      <c r="S1" s="665"/>
      <c r="T1" s="665"/>
      <c r="U1" s="665"/>
      <c r="V1" s="665"/>
      <c r="W1" s="666" t="str">
        <f>PROGETTO!A3</f>
        <v>Protocollo ITACA CAMPANIA</v>
      </c>
      <c r="X1" s="666"/>
      <c r="Y1" s="666"/>
      <c r="Z1" s="666"/>
      <c r="AA1" s="666"/>
      <c r="AB1" s="667" t="str">
        <f>PROGETTO!A6</f>
        <v>Residenziale</v>
      </c>
      <c r="AC1" s="667"/>
      <c r="AD1" s="667"/>
      <c r="AE1" s="667"/>
      <c r="AF1" s="667"/>
      <c r="AG1" s="129"/>
    </row>
    <row r="2" spans="1:35" s="1"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s="1" customFormat="1" x14ac:dyDescent="0.2">
      <c r="A3" s="367"/>
      <c r="B3" s="668" t="s">
        <v>393</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129"/>
    </row>
    <row r="4" spans="1:35" s="1" customFormat="1"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s="1" customFormat="1" ht="15.75" x14ac:dyDescent="0.2">
      <c r="A5" s="178"/>
      <c r="B5" s="179" t="s">
        <v>165</v>
      </c>
      <c r="C5" s="181"/>
      <c r="D5" s="180"/>
      <c r="E5" s="180"/>
      <c r="F5" s="180"/>
      <c r="G5" s="180"/>
      <c r="H5" s="180"/>
      <c r="I5" s="180"/>
      <c r="J5" s="180"/>
      <c r="K5" s="180"/>
      <c r="L5" s="180"/>
      <c r="M5" s="180"/>
      <c r="N5" s="180"/>
      <c r="O5" s="182"/>
      <c r="P5" s="128"/>
      <c r="Q5" s="180"/>
      <c r="R5" s="179" t="s">
        <v>166</v>
      </c>
      <c r="S5" s="180"/>
      <c r="T5" s="180"/>
      <c r="U5" s="180"/>
      <c r="V5" s="180"/>
      <c r="W5" s="180"/>
      <c r="X5" s="180"/>
      <c r="Y5" s="180"/>
      <c r="Z5" s="180"/>
      <c r="AA5" s="180"/>
      <c r="AB5" s="180"/>
      <c r="AC5" s="180"/>
      <c r="AD5" s="180"/>
      <c r="AE5" s="180"/>
      <c r="AF5" s="180"/>
      <c r="AG5" s="129"/>
      <c r="AI5" s="9"/>
    </row>
    <row r="6" spans="1:35" s="1" customFormat="1" ht="12.75" customHeight="1" x14ac:dyDescent="0.2">
      <c r="A6" s="127"/>
      <c r="B6" s="472" t="str">
        <f>'ELENCO CRITERI'!A13</f>
        <v>2. Consumo di risorse</v>
      </c>
      <c r="C6" s="472"/>
      <c r="D6" s="472"/>
      <c r="E6" s="472"/>
      <c r="F6" s="472"/>
      <c r="G6" s="472"/>
      <c r="H6" s="472"/>
      <c r="I6" s="472"/>
      <c r="J6" s="472"/>
      <c r="K6" s="472"/>
      <c r="L6" s="472"/>
      <c r="M6" s="472"/>
      <c r="N6" s="472"/>
      <c r="O6" s="472"/>
      <c r="P6" s="128"/>
      <c r="Q6" s="13"/>
      <c r="R6" s="669" t="str">
        <f>'ELENCO CRITERI'!A14</f>
        <v>2.1 Energia primaria non rinnovabile prevista durante il ciclo di vita</v>
      </c>
      <c r="S6" s="669"/>
      <c r="T6" s="669"/>
      <c r="U6" s="669"/>
      <c r="V6" s="669"/>
      <c r="W6" s="669"/>
      <c r="X6" s="669"/>
      <c r="Y6" s="669"/>
      <c r="Z6" s="669"/>
      <c r="AA6" s="669"/>
      <c r="AB6" s="669"/>
      <c r="AC6" s="669"/>
      <c r="AD6" s="669"/>
      <c r="AE6" s="669"/>
      <c r="AF6" s="669"/>
      <c r="AG6" s="129"/>
      <c r="AI6" s="9"/>
    </row>
    <row r="7" spans="1:35" s="1" customFormat="1" x14ac:dyDescent="0.2">
      <c r="A7" s="127"/>
      <c r="B7" s="472"/>
      <c r="C7" s="472"/>
      <c r="D7" s="472"/>
      <c r="E7" s="472"/>
      <c r="F7" s="472"/>
      <c r="G7" s="472"/>
      <c r="H7" s="472"/>
      <c r="I7" s="472"/>
      <c r="J7" s="472"/>
      <c r="K7" s="472"/>
      <c r="L7" s="472"/>
      <c r="M7" s="472"/>
      <c r="N7" s="472"/>
      <c r="O7" s="472"/>
      <c r="P7" s="128"/>
      <c r="Q7" s="13"/>
      <c r="R7" s="669"/>
      <c r="S7" s="669"/>
      <c r="T7" s="669"/>
      <c r="U7" s="669"/>
      <c r="V7" s="669"/>
      <c r="W7" s="669"/>
      <c r="X7" s="669"/>
      <c r="Y7" s="669"/>
      <c r="Z7" s="669"/>
      <c r="AA7" s="669"/>
      <c r="AB7" s="669"/>
      <c r="AC7" s="669"/>
      <c r="AD7" s="669"/>
      <c r="AE7" s="669"/>
      <c r="AF7" s="669"/>
      <c r="AG7" s="129"/>
    </row>
    <row r="8" spans="1:35" s="1" customFormat="1" ht="2.25" customHeight="1" x14ac:dyDescent="0.2">
      <c r="A8" s="147"/>
      <c r="B8" s="148"/>
      <c r="C8" s="148"/>
      <c r="D8" s="148"/>
      <c r="E8" s="148"/>
      <c r="F8" s="148"/>
      <c r="G8" s="148"/>
      <c r="H8" s="148"/>
      <c r="I8" s="148"/>
      <c r="J8" s="149"/>
      <c r="K8" s="149"/>
      <c r="L8" s="149"/>
      <c r="M8" s="149"/>
      <c r="N8" s="149"/>
      <c r="O8" s="149"/>
      <c r="P8" s="128"/>
      <c r="Q8" s="149"/>
      <c r="R8" s="149"/>
      <c r="S8" s="149"/>
      <c r="T8" s="149"/>
      <c r="U8" s="149"/>
      <c r="V8" s="149"/>
      <c r="W8" s="149"/>
      <c r="X8" s="149"/>
      <c r="Y8" s="149"/>
      <c r="Z8" s="149"/>
      <c r="AA8" s="149"/>
      <c r="AB8" s="149"/>
      <c r="AC8" s="149"/>
      <c r="AD8" s="149"/>
      <c r="AE8" s="149"/>
      <c r="AF8" s="149"/>
      <c r="AG8" s="129"/>
    </row>
    <row r="9" spans="1:35" s="1" customFormat="1"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s="1" customFormat="1" ht="15.75" x14ac:dyDescent="0.2">
      <c r="A10" s="178"/>
      <c r="B10" s="179" t="s">
        <v>167</v>
      </c>
      <c r="C10" s="181"/>
      <c r="D10" s="180"/>
      <c r="E10" s="180"/>
      <c r="F10" s="180"/>
      <c r="G10" s="180"/>
      <c r="H10" s="180"/>
      <c r="I10" s="180"/>
      <c r="J10" s="180"/>
      <c r="K10" s="180"/>
      <c r="L10" s="180"/>
      <c r="M10" s="180"/>
      <c r="N10" s="180"/>
      <c r="O10" s="182"/>
      <c r="P10" s="128"/>
      <c r="Q10" s="180"/>
      <c r="R10" s="179" t="s">
        <v>168</v>
      </c>
      <c r="S10" s="180"/>
      <c r="T10" s="180"/>
      <c r="U10" s="180"/>
      <c r="V10" s="180"/>
      <c r="W10" s="180"/>
      <c r="X10" s="180"/>
      <c r="Y10" s="180"/>
      <c r="Z10" s="180"/>
      <c r="AA10" s="180"/>
      <c r="AB10" s="180"/>
      <c r="AC10" s="180"/>
      <c r="AD10" s="180"/>
      <c r="AE10" s="180"/>
      <c r="AF10" s="180"/>
      <c r="AG10" s="129"/>
    </row>
    <row r="11" spans="1:35" s="1" customFormat="1" ht="13.35" customHeight="1" x14ac:dyDescent="0.2">
      <c r="A11" s="127"/>
      <c r="B11" s="555" t="s">
        <v>394</v>
      </c>
      <c r="C11" s="555"/>
      <c r="D11" s="555"/>
      <c r="E11" s="555"/>
      <c r="F11" s="555"/>
      <c r="G11" s="555"/>
      <c r="H11" s="555"/>
      <c r="I11" s="555"/>
      <c r="J11" s="555"/>
      <c r="K11" s="555"/>
      <c r="L11" s="555"/>
      <c r="M11" s="555"/>
      <c r="N11" s="555"/>
      <c r="O11" s="555"/>
      <c r="P11" s="128"/>
      <c r="Q11" s="13"/>
      <c r="R11" s="473" t="s">
        <v>169</v>
      </c>
      <c r="S11" s="473"/>
      <c r="T11" s="473"/>
      <c r="U11" s="473"/>
      <c r="V11" s="473"/>
      <c r="W11" s="473"/>
      <c r="X11" s="473"/>
      <c r="Y11" s="474" t="s">
        <v>170</v>
      </c>
      <c r="Z11" s="474"/>
      <c r="AA11" s="474"/>
      <c r="AB11" s="474"/>
      <c r="AC11" s="474"/>
      <c r="AD11" s="474"/>
      <c r="AE11" s="474"/>
      <c r="AF11" s="474"/>
      <c r="AG11" s="129"/>
    </row>
    <row r="12" spans="1:35" s="1" customFormat="1" x14ac:dyDescent="0.2">
      <c r="A12" s="127"/>
      <c r="B12" s="555"/>
      <c r="C12" s="555"/>
      <c r="D12" s="555"/>
      <c r="E12" s="555"/>
      <c r="F12" s="555"/>
      <c r="G12" s="555"/>
      <c r="H12" s="555"/>
      <c r="I12" s="555"/>
      <c r="J12" s="555"/>
      <c r="K12" s="555"/>
      <c r="L12" s="555"/>
      <c r="M12" s="555"/>
      <c r="N12" s="555"/>
      <c r="O12" s="555"/>
      <c r="P12" s="128"/>
      <c r="Q12" s="13"/>
      <c r="R12" s="475"/>
      <c r="S12" s="475"/>
      <c r="T12" s="475"/>
      <c r="U12" s="475"/>
      <c r="V12" s="475"/>
      <c r="W12" s="475"/>
      <c r="X12" s="475"/>
      <c r="Y12" s="475"/>
      <c r="Z12" s="475"/>
      <c r="AA12" s="475"/>
      <c r="AB12" s="475"/>
      <c r="AC12" s="475"/>
      <c r="AD12" s="475"/>
      <c r="AE12" s="475"/>
      <c r="AF12" s="475"/>
      <c r="AG12" s="129"/>
    </row>
    <row r="13" spans="1:35" s="1" customFormat="1" x14ac:dyDescent="0.2">
      <c r="A13" s="133"/>
      <c r="B13" s="555"/>
      <c r="C13" s="555"/>
      <c r="D13" s="555"/>
      <c r="E13" s="555"/>
      <c r="F13" s="555"/>
      <c r="G13" s="555"/>
      <c r="H13" s="555"/>
      <c r="I13" s="555"/>
      <c r="J13" s="555"/>
      <c r="K13" s="555"/>
      <c r="L13" s="555"/>
      <c r="M13" s="555"/>
      <c r="N13" s="555"/>
      <c r="O13" s="555"/>
      <c r="P13" s="128"/>
      <c r="Q13" s="150"/>
      <c r="R13" s="475"/>
      <c r="S13" s="475"/>
      <c r="T13" s="475"/>
      <c r="U13" s="475"/>
      <c r="V13" s="475"/>
      <c r="W13" s="475"/>
      <c r="X13" s="475"/>
      <c r="Y13" s="475"/>
      <c r="Z13" s="475"/>
      <c r="AA13" s="475"/>
      <c r="AB13" s="475"/>
      <c r="AC13" s="475"/>
      <c r="AD13" s="475"/>
      <c r="AE13" s="475"/>
      <c r="AF13" s="475"/>
      <c r="AG13" s="129"/>
    </row>
    <row r="14" spans="1:35" s="1" customFormat="1" ht="2.25" customHeight="1" x14ac:dyDescent="0.2">
      <c r="A14" s="147"/>
      <c r="B14" s="148"/>
      <c r="C14" s="148"/>
      <c r="D14" s="148"/>
      <c r="E14" s="148"/>
      <c r="F14" s="148"/>
      <c r="G14" s="148"/>
      <c r="H14" s="148"/>
      <c r="I14" s="148"/>
      <c r="J14" s="149"/>
      <c r="K14" s="149"/>
      <c r="L14" s="149"/>
      <c r="M14" s="149"/>
      <c r="N14" s="149"/>
      <c r="O14" s="149"/>
      <c r="P14" s="128"/>
      <c r="Q14" s="149"/>
      <c r="R14" s="149"/>
      <c r="S14" s="149"/>
      <c r="T14" s="149"/>
      <c r="U14" s="149"/>
      <c r="V14" s="149"/>
      <c r="W14" s="149"/>
      <c r="X14" s="149"/>
      <c r="Y14" s="149"/>
      <c r="Z14" s="149"/>
      <c r="AA14" s="149"/>
      <c r="AB14" s="149"/>
      <c r="AC14" s="149"/>
      <c r="AD14" s="149"/>
      <c r="AE14" s="149"/>
      <c r="AF14" s="149"/>
      <c r="AG14" s="129"/>
    </row>
    <row r="15" spans="1:35" s="1" customFormat="1"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s="1" customFormat="1" ht="15.75" x14ac:dyDescent="0.2">
      <c r="A16" s="178"/>
      <c r="B16" s="179" t="s">
        <v>171</v>
      </c>
      <c r="C16" s="181"/>
      <c r="D16" s="180"/>
      <c r="E16" s="180"/>
      <c r="F16" s="180"/>
      <c r="G16" s="180"/>
      <c r="H16" s="180"/>
      <c r="I16" s="180"/>
      <c r="J16" s="180"/>
      <c r="K16" s="180"/>
      <c r="L16" s="180"/>
      <c r="M16" s="180"/>
      <c r="N16" s="180"/>
      <c r="O16" s="182"/>
      <c r="P16" s="128"/>
      <c r="Q16" s="180"/>
      <c r="R16" s="179" t="s">
        <v>172</v>
      </c>
      <c r="S16" s="180"/>
      <c r="T16" s="180"/>
      <c r="U16" s="180"/>
      <c r="V16" s="180"/>
      <c r="W16" s="180"/>
      <c r="X16" s="180"/>
      <c r="Y16" s="180"/>
      <c r="Z16" s="180"/>
      <c r="AA16" s="180"/>
      <c r="AB16" s="180"/>
      <c r="AC16" s="180"/>
      <c r="AD16" s="180"/>
      <c r="AE16" s="180"/>
      <c r="AF16" s="180"/>
      <c r="AG16" s="129"/>
    </row>
    <row r="17" spans="1:36" s="1" customFormat="1" ht="12.75" customHeight="1" x14ac:dyDescent="0.2">
      <c r="A17" s="127"/>
      <c r="B17" s="555" t="s">
        <v>395</v>
      </c>
      <c r="C17" s="555"/>
      <c r="D17" s="555"/>
      <c r="E17" s="555"/>
      <c r="F17" s="555"/>
      <c r="G17" s="555"/>
      <c r="H17" s="555"/>
      <c r="I17" s="555"/>
      <c r="J17" s="555"/>
      <c r="K17" s="555"/>
      <c r="L17" s="555"/>
      <c r="M17" s="555"/>
      <c r="N17" s="555"/>
      <c r="O17" s="555"/>
      <c r="P17" s="128"/>
      <c r="Q17" s="13"/>
      <c r="R17" s="476" t="s">
        <v>44</v>
      </c>
      <c r="S17" s="476"/>
      <c r="T17" s="476"/>
      <c r="U17" s="476"/>
      <c r="V17" s="476"/>
      <c r="W17" s="476"/>
      <c r="X17" s="476"/>
      <c r="Y17" s="476"/>
      <c r="Z17" s="476"/>
      <c r="AA17" s="476"/>
      <c r="AB17" s="476"/>
      <c r="AC17" s="476"/>
      <c r="AD17" s="476"/>
      <c r="AE17" s="476"/>
      <c r="AF17" s="476"/>
      <c r="AG17" s="129"/>
    </row>
    <row r="18" spans="1:36" s="1" customFormat="1"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6" s="1" customFormat="1" ht="27"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6" s="1" customFormat="1"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6" s="1" customFormat="1"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6" s="1" customFormat="1" ht="15.75" customHeight="1" x14ac:dyDescent="0.2">
      <c r="A22" s="178"/>
      <c r="B22" s="179" t="s">
        <v>173</v>
      </c>
      <c r="C22" s="181"/>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29"/>
    </row>
    <row r="23" spans="1:36" s="1" customFormat="1"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6" s="1" customFormat="1" ht="21" customHeight="1" x14ac:dyDescent="0.2">
      <c r="A24" s="368"/>
      <c r="B24" s="670"/>
      <c r="C24" s="670"/>
      <c r="D24" s="670"/>
      <c r="E24" s="670"/>
      <c r="F24" s="670"/>
      <c r="G24" s="670"/>
      <c r="H24" s="670"/>
      <c r="I24" s="670"/>
      <c r="J24" s="670"/>
      <c r="K24" s="670"/>
      <c r="L24" s="670"/>
      <c r="M24" s="670"/>
      <c r="N24" s="670"/>
      <c r="O24" s="670"/>
      <c r="P24" s="369"/>
      <c r="Q24" s="369"/>
      <c r="R24" s="370"/>
      <c r="S24" s="370"/>
      <c r="T24" s="370"/>
      <c r="U24" s="370"/>
      <c r="V24" s="370"/>
      <c r="W24" s="671" t="str">
        <f>R17</f>
        <v>kWh/m²</v>
      </c>
      <c r="X24" s="671"/>
      <c r="Y24" s="671"/>
      <c r="Z24" s="671"/>
      <c r="AA24" s="671"/>
      <c r="AB24" s="672" t="s">
        <v>174</v>
      </c>
      <c r="AC24" s="672"/>
      <c r="AD24" s="672"/>
      <c r="AE24" s="672"/>
      <c r="AF24" s="672"/>
      <c r="AG24" s="129"/>
      <c r="AH24" s="88" t="s">
        <v>202</v>
      </c>
      <c r="AI24" s="226" t="s">
        <v>203</v>
      </c>
      <c r="AJ24" s="88" t="s">
        <v>204</v>
      </c>
    </row>
    <row r="25" spans="1:36" s="1" customFormat="1" ht="15" customHeight="1" x14ac:dyDescent="0.2">
      <c r="A25" s="127"/>
      <c r="B25" s="529" t="s">
        <v>175</v>
      </c>
      <c r="C25" s="529"/>
      <c r="D25" s="529"/>
      <c r="E25" s="529"/>
      <c r="F25" s="228"/>
      <c r="G25" s="530"/>
      <c r="H25" s="530"/>
      <c r="I25" s="530"/>
      <c r="J25" s="530"/>
      <c r="K25" s="530"/>
      <c r="L25" s="530"/>
      <c r="M25" s="530"/>
      <c r="N25" s="530"/>
      <c r="O25" s="530"/>
      <c r="P25" s="530"/>
      <c r="Q25" s="530"/>
      <c r="R25" s="530"/>
      <c r="S25" s="530"/>
      <c r="T25" s="530"/>
      <c r="U25" s="530"/>
      <c r="V25" s="530"/>
      <c r="W25" s="531" t="s">
        <v>396</v>
      </c>
      <c r="X25" s="531"/>
      <c r="Y25" s="531"/>
      <c r="Z25" s="531"/>
      <c r="AA25" s="531"/>
      <c r="AB25" s="532">
        <v>-1</v>
      </c>
      <c r="AC25" s="532"/>
      <c r="AD25" s="532"/>
      <c r="AE25" s="532"/>
      <c r="AF25" s="532"/>
      <c r="AG25" s="129"/>
      <c r="AH25" s="88">
        <f>(W38-AJ25)/AI25</f>
        <v>10</v>
      </c>
      <c r="AI25" s="88">
        <f>(W31-W26)/(AB31-AB26)</f>
        <v>-1.8</v>
      </c>
      <c r="AJ25" s="230">
        <f>W26</f>
        <v>18</v>
      </c>
    </row>
    <row r="26" spans="1:36" s="1" customFormat="1" ht="15" customHeight="1" x14ac:dyDescent="0.2">
      <c r="A26" s="231"/>
      <c r="B26" s="533" t="s">
        <v>177</v>
      </c>
      <c r="C26" s="533"/>
      <c r="D26" s="533"/>
      <c r="E26" s="533"/>
      <c r="F26" s="233"/>
      <c r="G26" s="534"/>
      <c r="H26" s="534"/>
      <c r="I26" s="534"/>
      <c r="J26" s="534"/>
      <c r="K26" s="534"/>
      <c r="L26" s="534"/>
      <c r="M26" s="534"/>
      <c r="N26" s="534"/>
      <c r="O26" s="534"/>
      <c r="P26" s="534"/>
      <c r="Q26" s="534"/>
      <c r="R26" s="534"/>
      <c r="S26" s="534"/>
      <c r="T26" s="534"/>
      <c r="U26" s="534"/>
      <c r="V26" s="534"/>
      <c r="W26" s="535">
        <v>18</v>
      </c>
      <c r="X26" s="535"/>
      <c r="Y26" s="535"/>
      <c r="Z26" s="535"/>
      <c r="AA26" s="535"/>
      <c r="AB26" s="536">
        <v>0</v>
      </c>
      <c r="AC26" s="536"/>
      <c r="AD26" s="536"/>
      <c r="AE26" s="536"/>
      <c r="AF26" s="536"/>
      <c r="AG26" s="129"/>
    </row>
    <row r="27" spans="1:36" s="1" customFormat="1" ht="12.75" hidden="1" customHeight="1" x14ac:dyDescent="0.2">
      <c r="A27" s="371"/>
      <c r="B27" s="158"/>
      <c r="C27" s="158"/>
      <c r="D27" s="158"/>
      <c r="E27" s="227"/>
      <c r="F27" s="228"/>
      <c r="G27" s="228"/>
      <c r="H27" s="228"/>
      <c r="I27" s="228"/>
      <c r="J27" s="228"/>
      <c r="K27" s="228"/>
      <c r="L27" s="228"/>
      <c r="M27" s="228"/>
      <c r="N27" s="228"/>
      <c r="O27" s="228"/>
      <c r="P27" s="228"/>
      <c r="Q27" s="228"/>
      <c r="R27" s="228"/>
      <c r="S27" s="228"/>
      <c r="T27" s="228"/>
      <c r="U27" s="228"/>
      <c r="V27" s="229"/>
      <c r="W27" s="531">
        <v>16.2</v>
      </c>
      <c r="X27" s="531"/>
      <c r="Y27" s="531"/>
      <c r="Z27" s="531"/>
      <c r="AA27" s="531"/>
      <c r="AB27" s="532">
        <v>1</v>
      </c>
      <c r="AC27" s="532"/>
      <c r="AD27" s="532"/>
      <c r="AE27" s="532"/>
      <c r="AF27" s="532"/>
      <c r="AG27" s="129"/>
    </row>
    <row r="28" spans="1:36" s="1" customFormat="1"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535">
        <v>14.4</v>
      </c>
      <c r="X28" s="535"/>
      <c r="Y28" s="535"/>
      <c r="Z28" s="535"/>
      <c r="AA28" s="535"/>
      <c r="AB28" s="536">
        <v>2</v>
      </c>
      <c r="AC28" s="536"/>
      <c r="AD28" s="536"/>
      <c r="AE28" s="536"/>
      <c r="AF28" s="536"/>
      <c r="AG28" s="129"/>
    </row>
    <row r="29" spans="1:36" s="1" customFormat="1" ht="15" customHeight="1" x14ac:dyDescent="0.2">
      <c r="A29" s="127"/>
      <c r="B29" s="529" t="s">
        <v>179</v>
      </c>
      <c r="C29" s="529"/>
      <c r="D29" s="529"/>
      <c r="E29" s="529"/>
      <c r="F29" s="228"/>
      <c r="G29" s="530"/>
      <c r="H29" s="530"/>
      <c r="I29" s="530"/>
      <c r="J29" s="530"/>
      <c r="K29" s="530"/>
      <c r="L29" s="530"/>
      <c r="M29" s="530"/>
      <c r="N29" s="530"/>
      <c r="O29" s="530"/>
      <c r="P29" s="530"/>
      <c r="Q29" s="530"/>
      <c r="R29" s="530"/>
      <c r="S29" s="530"/>
      <c r="T29" s="530"/>
      <c r="U29" s="530"/>
      <c r="V29" s="530"/>
      <c r="W29" s="531">
        <v>12.6</v>
      </c>
      <c r="X29" s="531"/>
      <c r="Y29" s="531"/>
      <c r="Z29" s="531"/>
      <c r="AA29" s="531"/>
      <c r="AB29" s="532">
        <v>3</v>
      </c>
      <c r="AC29" s="532"/>
      <c r="AD29" s="532"/>
      <c r="AE29" s="532"/>
      <c r="AF29" s="532"/>
      <c r="AG29" s="129"/>
    </row>
    <row r="30" spans="1:36" s="1" customFormat="1" ht="12.75" hidden="1" customHeight="1" x14ac:dyDescent="0.2">
      <c r="A30" s="127"/>
      <c r="B30" s="158"/>
      <c r="C30" s="158"/>
      <c r="D30" s="158"/>
      <c r="E30" s="227"/>
      <c r="F30" s="228"/>
      <c r="G30" s="228"/>
      <c r="H30" s="228"/>
      <c r="I30" s="228"/>
      <c r="J30" s="228"/>
      <c r="K30" s="228"/>
      <c r="L30" s="228"/>
      <c r="M30" s="228"/>
      <c r="N30" s="228"/>
      <c r="O30" s="228"/>
      <c r="P30" s="228"/>
      <c r="Q30" s="228"/>
      <c r="R30" s="228"/>
      <c r="S30" s="228"/>
      <c r="T30" s="228"/>
      <c r="U30" s="228"/>
      <c r="V30" s="229"/>
      <c r="W30" s="531">
        <v>10.8</v>
      </c>
      <c r="X30" s="531"/>
      <c r="Y30" s="531"/>
      <c r="Z30" s="531"/>
      <c r="AA30" s="531"/>
      <c r="AB30" s="532">
        <v>4</v>
      </c>
      <c r="AC30" s="532"/>
      <c r="AD30" s="532"/>
      <c r="AE30" s="532"/>
      <c r="AF30" s="532"/>
      <c r="AG30" s="129"/>
    </row>
    <row r="31" spans="1:36" s="1" customFormat="1" ht="15" customHeight="1" x14ac:dyDescent="0.2">
      <c r="A31" s="231"/>
      <c r="B31" s="533" t="s">
        <v>181</v>
      </c>
      <c r="C31" s="533"/>
      <c r="D31" s="533"/>
      <c r="E31" s="533"/>
      <c r="F31" s="233"/>
      <c r="G31" s="534"/>
      <c r="H31" s="534"/>
      <c r="I31" s="534"/>
      <c r="J31" s="534"/>
      <c r="K31" s="534"/>
      <c r="L31" s="534"/>
      <c r="M31" s="534"/>
      <c r="N31" s="534"/>
      <c r="O31" s="534"/>
      <c r="P31" s="534"/>
      <c r="Q31" s="534"/>
      <c r="R31" s="534"/>
      <c r="S31" s="534"/>
      <c r="T31" s="534"/>
      <c r="U31" s="534"/>
      <c r="V31" s="534"/>
      <c r="W31" s="535">
        <v>9</v>
      </c>
      <c r="X31" s="535"/>
      <c r="Y31" s="535"/>
      <c r="Z31" s="535"/>
      <c r="AA31" s="535"/>
      <c r="AB31" s="536">
        <v>5</v>
      </c>
      <c r="AC31" s="536"/>
      <c r="AD31" s="536"/>
      <c r="AE31" s="536"/>
      <c r="AF31" s="536"/>
      <c r="AG31" s="129"/>
    </row>
    <row r="32" spans="1:36" s="1" customFormat="1"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s="1" customFormat="1" ht="15.75" x14ac:dyDescent="0.2">
      <c r="A33" s="178"/>
      <c r="B33" s="179" t="s">
        <v>183</v>
      </c>
      <c r="C33" s="181"/>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29"/>
    </row>
    <row r="34" spans="1:39" s="1" customFormat="1" ht="232.5" customHeight="1" x14ac:dyDescent="0.2">
      <c r="A34" s="176"/>
      <c r="B34" s="494" t="s">
        <v>397</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s="1" customFormat="1" ht="3" customHeight="1" x14ac:dyDescent="0.2">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29"/>
    </row>
    <row r="36" spans="1:39" s="1" customFormat="1"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s="1" customFormat="1" ht="15.75" customHeight="1" x14ac:dyDescent="0.2">
      <c r="A38" s="178"/>
      <c r="B38" s="501" t="s">
        <v>185</v>
      </c>
      <c r="C38" s="501"/>
      <c r="D38" s="501"/>
      <c r="E38" s="501"/>
      <c r="F38" s="501"/>
      <c r="G38" s="501"/>
      <c r="H38" s="501"/>
      <c r="I38" s="501"/>
      <c r="J38" s="501"/>
      <c r="K38" s="501"/>
      <c r="L38" s="501"/>
      <c r="M38" s="501"/>
      <c r="N38" s="501"/>
      <c r="O38" s="501"/>
      <c r="P38" s="501"/>
      <c r="Q38" s="501"/>
      <c r="R38" s="501"/>
      <c r="S38" s="501"/>
      <c r="T38" s="501"/>
      <c r="U38" s="501"/>
      <c r="V38" s="501"/>
      <c r="W38" s="673"/>
      <c r="X38" s="673"/>
      <c r="Y38" s="673"/>
      <c r="Z38" s="673"/>
      <c r="AA38" s="673"/>
      <c r="AB38" s="674" t="str">
        <f>R17</f>
        <v>kWh/m²</v>
      </c>
      <c r="AC38" s="674"/>
      <c r="AD38" s="674"/>
      <c r="AE38" s="674"/>
      <c r="AF38" s="674"/>
      <c r="AG38" s="129"/>
    </row>
    <row r="39" spans="1:39" s="1" customFormat="1"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s="1" customFormat="1" ht="12.75" customHeight="1" x14ac:dyDescent="0.2">
      <c r="A40" s="178"/>
      <c r="B40" s="501" t="s">
        <v>161</v>
      </c>
      <c r="C40" s="501"/>
      <c r="D40" s="501"/>
      <c r="E40" s="501"/>
      <c r="F40" s="501"/>
      <c r="G40" s="501"/>
      <c r="H40" s="501"/>
      <c r="I40" s="501"/>
      <c r="J40" s="501"/>
      <c r="K40" s="501"/>
      <c r="L40" s="501"/>
      <c r="M40" s="501"/>
      <c r="N40" s="501"/>
      <c r="O40" s="501"/>
      <c r="P40" s="501"/>
      <c r="Q40" s="501"/>
      <c r="R40" s="501"/>
      <c r="S40" s="501"/>
      <c r="T40" s="501"/>
      <c r="U40" s="501"/>
      <c r="V40" s="501"/>
      <c r="W40" s="180"/>
      <c r="X40" s="180"/>
      <c r="Y40" s="180"/>
      <c r="Z40" s="180"/>
      <c r="AA40" s="180"/>
      <c r="AB40" s="502" t="str">
        <f>IF(W38="","",IF(W38&gt;W26,AB25,IF(W38&lt;W31,AB31,AH25)))</f>
        <v/>
      </c>
      <c r="AC40" s="502"/>
      <c r="AD40" s="502"/>
      <c r="AE40" s="502"/>
      <c r="AF40" s="502"/>
      <c r="AG40" s="129"/>
    </row>
    <row r="41" spans="1:39" s="1" customFormat="1" ht="9"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s="1" customFormat="1"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s="1" customFormat="1"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s="1" customFormat="1"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s="1" customFormat="1" ht="3.95"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s="1" customFormat="1" ht="15.75" x14ac:dyDescent="0.2">
      <c r="A47" s="178"/>
      <c r="B47" s="179" t="s">
        <v>188</v>
      </c>
      <c r="C47" s="181"/>
      <c r="D47" s="180"/>
      <c r="E47" s="180"/>
      <c r="F47" s="180"/>
      <c r="G47" s="180"/>
      <c r="H47" s="180"/>
      <c r="I47" s="180"/>
      <c r="J47" s="180"/>
      <c r="K47" s="180"/>
      <c r="L47" s="180"/>
      <c r="M47" s="180"/>
      <c r="N47" s="180"/>
      <c r="O47" s="180"/>
      <c r="P47" s="180"/>
      <c r="Q47" s="180"/>
      <c r="R47" s="180"/>
      <c r="S47" s="180"/>
      <c r="T47" s="180"/>
      <c r="U47" s="180"/>
      <c r="V47" s="182"/>
      <c r="W47" s="504" t="s">
        <v>189</v>
      </c>
      <c r="X47" s="504"/>
      <c r="Y47" s="504"/>
      <c r="Z47" s="504"/>
      <c r="AA47" s="504"/>
      <c r="AB47" s="505" t="s">
        <v>172</v>
      </c>
      <c r="AC47" s="505"/>
      <c r="AD47" s="505"/>
      <c r="AE47" s="505"/>
      <c r="AF47" s="505"/>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71" s="1" customFormat="1" ht="13.35" customHeight="1" x14ac:dyDescent="0.2">
      <c r="A49" s="183"/>
      <c r="B49" s="544" t="s">
        <v>398</v>
      </c>
      <c r="C49" s="544"/>
      <c r="D49" s="544"/>
      <c r="E49" s="544"/>
      <c r="F49" s="544"/>
      <c r="G49" s="544"/>
      <c r="H49" s="544"/>
      <c r="I49" s="544"/>
      <c r="J49" s="544"/>
      <c r="K49" s="544"/>
      <c r="L49" s="544"/>
      <c r="M49" s="544"/>
      <c r="N49" s="544"/>
      <c r="O49" s="544"/>
      <c r="P49" s="544"/>
      <c r="Q49" s="544"/>
      <c r="R49" s="544"/>
      <c r="S49" s="544"/>
      <c r="T49" s="544"/>
      <c r="U49" s="544"/>
      <c r="V49" s="544"/>
      <c r="W49" s="547"/>
      <c r="X49" s="547"/>
      <c r="Y49" s="547"/>
      <c r="Z49" s="547"/>
      <c r="AA49" s="547"/>
      <c r="AB49" s="546" t="s">
        <v>399</v>
      </c>
      <c r="AC49" s="546"/>
      <c r="AD49" s="546"/>
      <c r="AE49" s="546"/>
      <c r="AF49" s="546"/>
      <c r="AG49" s="129"/>
    </row>
    <row r="50" spans="1:71" s="174" customFormat="1" ht="3" customHeight="1" x14ac:dyDescent="0.2">
      <c r="A50" s="133"/>
      <c r="B50" s="242"/>
      <c r="C50" s="243"/>
      <c r="D50" s="244"/>
      <c r="E50" s="244"/>
      <c r="F50" s="244"/>
      <c r="G50" s="244"/>
      <c r="H50" s="244"/>
      <c r="I50" s="244"/>
      <c r="J50" s="244"/>
      <c r="K50" s="244"/>
      <c r="L50" s="242"/>
      <c r="M50" s="242"/>
      <c r="N50" s="242"/>
      <c r="O50" s="242"/>
      <c r="P50" s="242"/>
      <c r="Q50" s="242"/>
      <c r="R50" s="242"/>
      <c r="S50" s="242"/>
      <c r="T50" s="242"/>
      <c r="U50" s="242"/>
      <c r="V50" s="242"/>
      <c r="W50" s="245"/>
      <c r="X50" s="245"/>
      <c r="Y50" s="245"/>
      <c r="Z50" s="245"/>
      <c r="AA50" s="246"/>
      <c r="AB50" s="245"/>
      <c r="AC50" s="245"/>
      <c r="AD50" s="245"/>
      <c r="AE50" s="245"/>
      <c r="AF50" s="245"/>
      <c r="AG50" s="134"/>
    </row>
    <row r="51" spans="1:71" s="1" customFormat="1" ht="13.5" customHeight="1" x14ac:dyDescent="0.2">
      <c r="A51" s="183"/>
      <c r="B51" s="544" t="s">
        <v>400</v>
      </c>
      <c r="C51" s="544"/>
      <c r="D51" s="544"/>
      <c r="E51" s="544"/>
      <c r="F51" s="544"/>
      <c r="G51" s="544"/>
      <c r="H51" s="544"/>
      <c r="I51" s="544"/>
      <c r="J51" s="544"/>
      <c r="K51" s="544"/>
      <c r="L51" s="544"/>
      <c r="M51" s="544"/>
      <c r="N51" s="544"/>
      <c r="O51" s="544"/>
      <c r="P51" s="544"/>
      <c r="Q51" s="544"/>
      <c r="R51" s="544"/>
      <c r="S51" s="544"/>
      <c r="T51" s="544"/>
      <c r="U51" s="544"/>
      <c r="V51" s="544"/>
      <c r="W51" s="547"/>
      <c r="X51" s="547"/>
      <c r="Y51" s="547"/>
      <c r="Z51" s="547"/>
      <c r="AA51" s="547"/>
      <c r="AB51" s="546" t="s">
        <v>399</v>
      </c>
      <c r="AC51" s="546"/>
      <c r="AD51" s="546"/>
      <c r="AE51" s="546"/>
      <c r="AF51" s="546"/>
      <c r="AG51" s="129"/>
    </row>
    <row r="52" spans="1:71" s="1" customFormat="1" ht="3" customHeight="1" x14ac:dyDescent="0.2">
      <c r="A52" s="133"/>
      <c r="B52" s="245"/>
      <c r="C52" s="273"/>
      <c r="D52" s="244"/>
      <c r="E52" s="244"/>
      <c r="F52" s="244"/>
      <c r="G52" s="244"/>
      <c r="H52" s="274"/>
      <c r="I52" s="274"/>
      <c r="J52" s="274"/>
      <c r="K52" s="274"/>
      <c r="L52" s="245"/>
      <c r="M52" s="245"/>
      <c r="N52" s="245"/>
      <c r="O52" s="245"/>
      <c r="P52" s="245"/>
      <c r="Q52" s="245"/>
      <c r="R52" s="245"/>
      <c r="S52" s="245"/>
      <c r="T52" s="245"/>
      <c r="U52" s="245"/>
      <c r="V52" s="245"/>
      <c r="W52" s="245"/>
      <c r="X52" s="245"/>
      <c r="Y52" s="245"/>
      <c r="Z52" s="245"/>
      <c r="AA52" s="246"/>
      <c r="AB52" s="245"/>
      <c r="AC52" s="245"/>
      <c r="AD52" s="245"/>
      <c r="AE52" s="245"/>
      <c r="AF52" s="245"/>
      <c r="AG52" s="129"/>
    </row>
    <row r="53" spans="1:71" s="1" customFormat="1" ht="14.25" customHeight="1" x14ac:dyDescent="0.2">
      <c r="A53" s="183"/>
      <c r="B53" s="544" t="s">
        <v>401</v>
      </c>
      <c r="C53" s="544"/>
      <c r="D53" s="544"/>
      <c r="E53" s="544"/>
      <c r="F53" s="544"/>
      <c r="G53" s="544"/>
      <c r="H53" s="544"/>
      <c r="I53" s="544"/>
      <c r="J53" s="544"/>
      <c r="K53" s="544"/>
      <c r="L53" s="544"/>
      <c r="M53" s="544"/>
      <c r="N53" s="544"/>
      <c r="O53" s="544"/>
      <c r="P53" s="544"/>
      <c r="Q53" s="544"/>
      <c r="R53" s="544"/>
      <c r="S53" s="544"/>
      <c r="T53" s="544"/>
      <c r="U53" s="544"/>
      <c r="V53" s="544"/>
      <c r="W53" s="547"/>
      <c r="X53" s="547"/>
      <c r="Y53" s="547"/>
      <c r="Z53" s="547"/>
      <c r="AA53" s="547"/>
      <c r="AB53" s="546" t="s">
        <v>399</v>
      </c>
      <c r="AC53" s="546"/>
      <c r="AD53" s="546"/>
      <c r="AE53" s="546"/>
      <c r="AF53" s="546"/>
      <c r="AG53" s="129"/>
    </row>
    <row r="54" spans="1:71" s="1" customFormat="1" ht="3"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71" s="1" customFormat="1"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48"/>
      <c r="X55" s="548"/>
      <c r="Y55" s="548"/>
      <c r="Z55" s="548"/>
      <c r="AA55" s="548"/>
      <c r="AB55" s="508"/>
      <c r="AC55" s="508"/>
      <c r="AD55" s="508"/>
      <c r="AE55" s="508"/>
      <c r="AF55" s="508"/>
      <c r="AG55" s="129"/>
    </row>
    <row r="56" spans="1:71" s="1" customFormat="1" ht="3"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71" s="1" customFormat="1"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48"/>
      <c r="X57" s="548"/>
      <c r="Y57" s="548"/>
      <c r="Z57" s="548"/>
      <c r="AA57" s="548"/>
      <c r="AB57" s="508"/>
      <c r="AC57" s="508"/>
      <c r="AD57" s="508"/>
      <c r="AE57" s="508"/>
      <c r="AF57" s="508"/>
      <c r="AG57" s="129"/>
    </row>
    <row r="58" spans="1:71" s="1" customFormat="1" ht="3"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71" s="1" customFormat="1"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48"/>
      <c r="X59" s="548"/>
      <c r="Y59" s="548"/>
      <c r="Z59" s="548"/>
      <c r="AA59" s="548"/>
      <c r="AB59" s="508"/>
      <c r="AC59" s="508"/>
      <c r="AD59" s="508"/>
      <c r="AE59" s="508"/>
      <c r="AF59" s="508"/>
      <c r="AG59" s="129"/>
    </row>
    <row r="60" spans="1:71" s="1" customFormat="1" ht="3"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71" s="1" customFormat="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48"/>
      <c r="X61" s="548"/>
      <c r="Y61" s="548"/>
      <c r="Z61" s="548"/>
      <c r="AA61" s="548"/>
      <c r="AB61" s="508"/>
      <c r="AC61" s="508"/>
      <c r="AD61" s="508"/>
      <c r="AE61" s="508"/>
      <c r="AF61" s="508"/>
      <c r="AG61" s="129"/>
    </row>
    <row r="62" spans="1:71" s="1" customFormat="1" ht="3"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71" s="1" customFormat="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48"/>
      <c r="X63" s="548"/>
      <c r="Y63" s="548"/>
      <c r="Z63" s="548"/>
      <c r="AA63" s="548"/>
      <c r="AB63" s="508"/>
      <c r="AC63" s="508"/>
      <c r="AD63" s="508"/>
      <c r="AE63" s="508"/>
      <c r="AF63" s="508"/>
      <c r="AG63" s="12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50"/>
      <c r="BK63" s="550"/>
      <c r="BL63" s="550"/>
      <c r="BM63" s="550"/>
      <c r="BN63" s="550"/>
      <c r="BO63" s="551" t="s">
        <v>211</v>
      </c>
      <c r="BP63" s="551"/>
      <c r="BQ63" s="551"/>
      <c r="BR63" s="551"/>
      <c r="BS63" s="551"/>
    </row>
    <row r="64" spans="1:71" s="1" customFormat="1" ht="3"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c r="AO64" s="249"/>
      <c r="AP64" s="250"/>
      <c r="AQ64" s="251"/>
      <c r="AR64" s="251"/>
      <c r="AS64" s="251"/>
      <c r="AT64" s="251"/>
      <c r="AU64" s="251"/>
      <c r="AV64" s="251"/>
      <c r="AW64" s="251"/>
      <c r="AX64" s="251"/>
      <c r="AY64" s="249"/>
      <c r="AZ64" s="249"/>
      <c r="BA64" s="249"/>
      <c r="BB64" s="249"/>
      <c r="BC64" s="249"/>
      <c r="BD64" s="249"/>
      <c r="BE64" s="249"/>
      <c r="BF64" s="249"/>
      <c r="BG64" s="249"/>
      <c r="BH64" s="249"/>
      <c r="BI64" s="249"/>
      <c r="BJ64" s="252"/>
      <c r="BK64" s="252"/>
      <c r="BL64" s="252"/>
      <c r="BM64" s="252"/>
      <c r="BN64" s="253"/>
      <c r="BO64" s="252"/>
      <c r="BP64" s="252"/>
      <c r="BQ64" s="252"/>
      <c r="BR64" s="252"/>
      <c r="BS64" s="252"/>
    </row>
    <row r="65" spans="1:71" s="1" customFormat="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48"/>
      <c r="X65" s="548"/>
      <c r="Y65" s="548"/>
      <c r="Z65" s="548"/>
      <c r="AA65" s="548"/>
      <c r="AB65" s="508"/>
      <c r="AC65" s="508"/>
      <c r="AD65" s="508"/>
      <c r="AE65" s="508"/>
      <c r="AF65" s="508"/>
      <c r="AG65" s="12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50"/>
      <c r="BK65" s="550"/>
      <c r="BL65" s="550"/>
      <c r="BM65" s="550"/>
      <c r="BN65" s="550"/>
      <c r="BO65" s="551" t="s">
        <v>203</v>
      </c>
      <c r="BP65" s="551"/>
      <c r="BQ65" s="551"/>
      <c r="BR65" s="551"/>
      <c r="BS65" s="551"/>
    </row>
    <row r="66" spans="1:71" s="1" customFormat="1" ht="3"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c r="AO66" s="252"/>
      <c r="AP66" s="254"/>
      <c r="AQ66" s="251"/>
      <c r="AR66" s="251"/>
      <c r="AS66" s="251"/>
      <c r="AT66" s="251"/>
      <c r="AU66" s="255"/>
      <c r="AV66" s="255"/>
      <c r="AW66" s="255"/>
      <c r="AX66" s="255"/>
      <c r="AY66" s="252"/>
      <c r="AZ66" s="252"/>
      <c r="BA66" s="252"/>
      <c r="BB66" s="252"/>
      <c r="BC66" s="252"/>
      <c r="BD66" s="252"/>
      <c r="BE66" s="252"/>
      <c r="BF66" s="252"/>
      <c r="BG66" s="252"/>
      <c r="BH66" s="252"/>
      <c r="BI66" s="252"/>
      <c r="BJ66" s="252"/>
      <c r="BK66" s="252"/>
      <c r="BL66" s="252"/>
      <c r="BM66" s="252"/>
      <c r="BN66" s="253"/>
      <c r="BO66" s="252"/>
      <c r="BP66" s="252"/>
      <c r="BQ66" s="252"/>
      <c r="BR66" s="252"/>
      <c r="BS66" s="252"/>
    </row>
    <row r="67" spans="1:71" s="1" customFormat="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48"/>
      <c r="X67" s="548"/>
      <c r="Y67" s="548"/>
      <c r="Z67" s="548"/>
      <c r="AA67" s="548"/>
      <c r="AB67" s="508"/>
      <c r="AC67" s="508"/>
      <c r="AD67" s="508"/>
      <c r="AE67" s="508"/>
      <c r="AF67" s="508"/>
      <c r="AG67" s="12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50"/>
      <c r="BK67" s="550"/>
      <c r="BL67" s="550"/>
      <c r="BM67" s="550"/>
      <c r="BN67" s="550"/>
      <c r="BO67" s="551" t="s">
        <v>212</v>
      </c>
      <c r="BP67" s="551"/>
      <c r="BQ67" s="551"/>
      <c r="BR67" s="551"/>
      <c r="BS67" s="551"/>
    </row>
    <row r="68" spans="1:71" s="1" customFormat="1" ht="3"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71" s="1" customFormat="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48"/>
      <c r="X69" s="548"/>
      <c r="Y69" s="548"/>
      <c r="Z69" s="548"/>
      <c r="AA69" s="548"/>
      <c r="AB69" s="508"/>
      <c r="AC69" s="508"/>
      <c r="AD69" s="508"/>
      <c r="AE69" s="508"/>
      <c r="AF69" s="508"/>
      <c r="AG69" s="129"/>
    </row>
    <row r="70" spans="1:71" s="1" customFormat="1" ht="3"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71" s="1" customFormat="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48"/>
      <c r="X71" s="548"/>
      <c r="Y71" s="548"/>
      <c r="Z71" s="548"/>
      <c r="AA71" s="548"/>
      <c r="AB71" s="508"/>
      <c r="AC71" s="508"/>
      <c r="AD71" s="508"/>
      <c r="AE71" s="508"/>
      <c r="AF71" s="508"/>
      <c r="AG71" s="129"/>
    </row>
    <row r="72" spans="1:71" s="1" customFormat="1" ht="3"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71" s="1" customFormat="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48"/>
      <c r="X73" s="548"/>
      <c r="Y73" s="548"/>
      <c r="Z73" s="548"/>
      <c r="AA73" s="548"/>
      <c r="AB73" s="508"/>
      <c r="AC73" s="508"/>
      <c r="AD73" s="508"/>
      <c r="AE73" s="508"/>
      <c r="AF73" s="508"/>
      <c r="AG73" s="129"/>
    </row>
    <row r="74" spans="1:71" s="1" customFormat="1" ht="3"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256"/>
      <c r="X74" s="202"/>
      <c r="Y74" s="199"/>
      <c r="Z74" s="199"/>
      <c r="AA74" s="199"/>
      <c r="AB74" s="199"/>
      <c r="AC74" s="199"/>
      <c r="AD74" s="199"/>
      <c r="AE74" s="199"/>
      <c r="AF74" s="199"/>
      <c r="AG74" s="129"/>
    </row>
    <row r="75" spans="1:71" s="1" customFormat="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48"/>
      <c r="X75" s="548"/>
      <c r="Y75" s="548"/>
      <c r="Z75" s="548"/>
      <c r="AA75" s="548"/>
      <c r="AB75" s="508"/>
      <c r="AC75" s="508"/>
      <c r="AD75" s="508"/>
      <c r="AE75" s="508"/>
      <c r="AF75" s="508"/>
      <c r="AG75" s="129"/>
    </row>
    <row r="76" spans="1:71" s="1" customFormat="1" ht="3"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71" s="1" customFormat="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48"/>
      <c r="X77" s="548"/>
      <c r="Y77" s="548"/>
      <c r="Z77" s="548"/>
      <c r="AA77" s="548"/>
      <c r="AB77" s="508"/>
      <c r="AC77" s="508"/>
      <c r="AD77" s="508"/>
      <c r="AE77" s="508"/>
      <c r="AF77" s="508"/>
      <c r="AG77" s="129"/>
    </row>
    <row r="78" spans="1:71" s="1" customFormat="1" ht="3"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71" s="1" customFormat="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48"/>
      <c r="X79" s="548"/>
      <c r="Y79" s="548"/>
      <c r="Z79" s="548"/>
      <c r="AA79" s="548"/>
      <c r="AB79" s="508"/>
      <c r="AC79" s="508"/>
      <c r="AD79" s="508"/>
      <c r="AE79" s="508"/>
      <c r="AF79" s="508"/>
      <c r="AG79" s="129"/>
    </row>
    <row r="80" spans="1:71" s="1" customFormat="1" ht="3"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41" s="1" customFormat="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48"/>
      <c r="X81" s="548"/>
      <c r="Y81" s="548"/>
      <c r="Z81" s="548"/>
      <c r="AA81" s="548"/>
      <c r="AB81" s="508"/>
      <c r="AC81" s="508"/>
      <c r="AD81" s="508"/>
      <c r="AE81" s="508"/>
      <c r="AF81" s="508"/>
      <c r="AG81" s="129"/>
    </row>
    <row r="82" spans="1:41" s="1" customFormat="1" ht="3"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41" s="1" customFormat="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48"/>
      <c r="X83" s="548"/>
      <c r="Y83" s="548"/>
      <c r="Z83" s="548"/>
      <c r="AA83" s="548"/>
      <c r="AB83" s="508"/>
      <c r="AC83" s="508"/>
      <c r="AD83" s="508"/>
      <c r="AE83" s="508"/>
      <c r="AF83" s="508"/>
      <c r="AG83" s="129"/>
    </row>
    <row r="84" spans="1:41" s="1" customFormat="1" ht="3"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41" s="1" customFormat="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48"/>
      <c r="X85" s="548"/>
      <c r="Y85" s="548"/>
      <c r="Z85" s="548"/>
      <c r="AA85" s="548"/>
      <c r="AB85" s="508"/>
      <c r="AC85" s="508"/>
      <c r="AD85" s="508"/>
      <c r="AE85" s="508"/>
      <c r="AF85" s="508"/>
      <c r="AG85" s="129"/>
    </row>
    <row r="86" spans="1:41" s="1" customFormat="1" ht="3"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41" s="1" customFormat="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48"/>
      <c r="X87" s="548"/>
      <c r="Y87" s="548"/>
      <c r="Z87" s="548"/>
      <c r="AA87" s="548"/>
      <c r="AB87" s="508"/>
      <c r="AC87" s="508"/>
      <c r="AD87" s="508"/>
      <c r="AE87" s="508"/>
      <c r="AF87" s="508"/>
      <c r="AG87" s="129"/>
    </row>
    <row r="88" spans="1:41" s="1" customFormat="1" ht="3" hidden="1"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41" s="1" customFormat="1" ht="15.75" customHeight="1" x14ac:dyDescent="0.2">
      <c r="A89" s="178"/>
      <c r="B89" s="179" t="s">
        <v>190</v>
      </c>
      <c r="C89" s="181"/>
      <c r="D89" s="180"/>
      <c r="E89" s="180"/>
      <c r="F89" s="180"/>
      <c r="G89" s="180"/>
      <c r="H89" s="180"/>
      <c r="I89" s="180"/>
      <c r="J89" s="180"/>
      <c r="K89" s="180"/>
      <c r="L89" s="180"/>
      <c r="M89" s="180"/>
      <c r="N89" s="180"/>
      <c r="O89" s="180"/>
      <c r="P89" s="180"/>
      <c r="Q89" s="180"/>
      <c r="R89" s="180"/>
      <c r="S89" s="180"/>
      <c r="T89" s="180"/>
      <c r="U89" s="180"/>
      <c r="V89" s="182"/>
      <c r="W89" s="675" t="s">
        <v>191</v>
      </c>
      <c r="X89" s="675"/>
      <c r="Y89" s="675"/>
      <c r="Z89" s="675"/>
      <c r="AA89" s="675"/>
      <c r="AB89" s="675"/>
      <c r="AC89" s="675"/>
      <c r="AD89" s="675"/>
      <c r="AE89" s="675"/>
      <c r="AF89" s="675"/>
      <c r="AG89" s="129"/>
    </row>
    <row r="90" spans="1:41"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41" s="1" customFormat="1" ht="12.95" customHeight="1" x14ac:dyDescent="0.2">
      <c r="A91" s="183"/>
      <c r="B91" s="506" t="s">
        <v>402</v>
      </c>
      <c r="C91" s="506"/>
      <c r="D91" s="506"/>
      <c r="E91" s="506"/>
      <c r="F91" s="506"/>
      <c r="G91" s="506"/>
      <c r="H91" s="506"/>
      <c r="I91" s="506"/>
      <c r="J91" s="506"/>
      <c r="K91" s="506"/>
      <c r="L91" s="506"/>
      <c r="M91" s="506"/>
      <c r="N91" s="506"/>
      <c r="O91" s="506"/>
      <c r="P91" s="506"/>
      <c r="Q91" s="506"/>
      <c r="R91" s="506"/>
      <c r="S91" s="506"/>
      <c r="T91" s="506"/>
      <c r="U91" s="506"/>
      <c r="V91" s="506"/>
      <c r="W91" s="553"/>
      <c r="X91" s="553"/>
      <c r="Y91" s="553"/>
      <c r="Z91" s="553"/>
      <c r="AA91" s="553"/>
      <c r="AB91" s="553"/>
      <c r="AC91" s="553"/>
      <c r="AD91" s="553"/>
      <c r="AE91" s="553"/>
      <c r="AF91" s="553"/>
      <c r="AG91" s="129"/>
    </row>
    <row r="92" spans="1:41" s="1" customFormat="1" ht="3" hidden="1"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245"/>
      <c r="X92" s="245"/>
      <c r="Y92" s="245"/>
      <c r="Z92" s="245"/>
      <c r="AA92" s="245"/>
      <c r="AB92" s="245"/>
      <c r="AC92" s="245"/>
      <c r="AD92" s="245"/>
      <c r="AE92" s="245"/>
      <c r="AF92" s="245"/>
      <c r="AG92" s="129"/>
    </row>
    <row r="93" spans="1:41" s="1" customFormat="1" ht="37.5" hidden="1" customHeight="1" x14ac:dyDescent="0.2">
      <c r="A93" s="183"/>
      <c r="B93" s="506"/>
      <c r="C93" s="506"/>
      <c r="D93" s="506"/>
      <c r="E93" s="506"/>
      <c r="F93" s="506"/>
      <c r="G93" s="506"/>
      <c r="H93" s="506"/>
      <c r="I93" s="506"/>
      <c r="J93" s="506"/>
      <c r="K93" s="506"/>
      <c r="L93" s="506"/>
      <c r="M93" s="506"/>
      <c r="N93" s="506"/>
      <c r="O93" s="506"/>
      <c r="P93" s="506"/>
      <c r="Q93" s="506"/>
      <c r="R93" s="506"/>
      <c r="S93" s="506"/>
      <c r="T93" s="506"/>
      <c r="U93" s="506"/>
      <c r="V93" s="506"/>
      <c r="W93" s="553"/>
      <c r="X93" s="553"/>
      <c r="Y93" s="553"/>
      <c r="Z93" s="553"/>
      <c r="AA93" s="553"/>
      <c r="AB93" s="553"/>
      <c r="AC93" s="553"/>
      <c r="AD93" s="553"/>
      <c r="AE93" s="553"/>
      <c r="AF93" s="553"/>
      <c r="AG93" s="129"/>
      <c r="AL93" s="173"/>
    </row>
    <row r="94" spans="1:41" s="1" customFormat="1" ht="3" hidden="1" customHeight="1" x14ac:dyDescent="0.2">
      <c r="A94" s="133"/>
      <c r="B94" s="242"/>
      <c r="C94" s="243"/>
      <c r="D94" s="244"/>
      <c r="E94" s="244"/>
      <c r="F94" s="244"/>
      <c r="G94" s="244"/>
      <c r="H94" s="244"/>
      <c r="I94" s="244"/>
      <c r="J94" s="244"/>
      <c r="K94" s="244"/>
      <c r="L94" s="242"/>
      <c r="M94" s="242"/>
      <c r="N94" s="242"/>
      <c r="O94" s="242"/>
      <c r="P94" s="242"/>
      <c r="Q94" s="242"/>
      <c r="R94" s="242"/>
      <c r="S94" s="242"/>
      <c r="T94" s="242"/>
      <c r="U94" s="242"/>
      <c r="V94" s="242"/>
      <c r="W94" s="245"/>
      <c r="X94" s="245"/>
      <c r="Y94" s="245"/>
      <c r="Z94" s="245"/>
      <c r="AA94" s="245"/>
      <c r="AB94" s="245"/>
      <c r="AC94" s="245"/>
      <c r="AD94" s="245"/>
      <c r="AE94" s="245"/>
      <c r="AF94" s="245"/>
      <c r="AG94" s="129"/>
    </row>
    <row r="95" spans="1:41" s="1" customFormat="1" ht="90.75" hidden="1" customHeight="1" x14ac:dyDescent="0.2">
      <c r="A95" s="183"/>
      <c r="B95" s="506"/>
      <c r="C95" s="506"/>
      <c r="D95" s="506"/>
      <c r="E95" s="506"/>
      <c r="F95" s="506"/>
      <c r="G95" s="506"/>
      <c r="H95" s="506"/>
      <c r="I95" s="506"/>
      <c r="J95" s="506"/>
      <c r="K95" s="506"/>
      <c r="L95" s="506"/>
      <c r="M95" s="506"/>
      <c r="N95" s="506"/>
      <c r="O95" s="506"/>
      <c r="P95" s="506"/>
      <c r="Q95" s="506"/>
      <c r="R95" s="506"/>
      <c r="S95" s="506"/>
      <c r="T95" s="506"/>
      <c r="U95" s="506"/>
      <c r="V95" s="506"/>
      <c r="W95" s="553"/>
      <c r="X95" s="553"/>
      <c r="Y95" s="553"/>
      <c r="Z95" s="553"/>
      <c r="AA95" s="553"/>
      <c r="AB95" s="553"/>
      <c r="AC95" s="553"/>
      <c r="AD95" s="553"/>
      <c r="AE95" s="553"/>
      <c r="AF95" s="553"/>
      <c r="AG95" s="129"/>
      <c r="AO95" s="207"/>
    </row>
    <row r="96" spans="1:41" s="1" customFormat="1" ht="3" hidden="1" customHeight="1" x14ac:dyDescent="0.2">
      <c r="A96" s="133"/>
      <c r="B96" s="134"/>
      <c r="C96" s="135"/>
      <c r="D96" s="136"/>
      <c r="E96" s="136"/>
      <c r="F96" s="136"/>
      <c r="G96" s="136"/>
      <c r="H96" s="137"/>
      <c r="I96" s="137"/>
      <c r="J96" s="137"/>
      <c r="K96" s="137"/>
      <c r="L96" s="134"/>
      <c r="M96" s="134"/>
      <c r="N96" s="134"/>
      <c r="O96" s="134"/>
      <c r="P96" s="134"/>
      <c r="Q96" s="134"/>
      <c r="R96" s="134"/>
      <c r="S96" s="134"/>
      <c r="T96" s="134"/>
      <c r="U96" s="134"/>
      <c r="V96" s="134"/>
      <c r="W96" s="245"/>
      <c r="X96" s="245"/>
      <c r="Y96" s="245"/>
      <c r="Z96" s="245"/>
      <c r="AA96" s="245"/>
      <c r="AB96" s="245"/>
      <c r="AC96" s="245"/>
      <c r="AD96" s="245"/>
      <c r="AE96" s="245"/>
      <c r="AF96" s="245"/>
      <c r="AG96" s="129"/>
    </row>
    <row r="97" spans="1:41" s="1" customFormat="1" ht="12.75" hidden="1" customHeight="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53"/>
      <c r="X97" s="553"/>
      <c r="Y97" s="553"/>
      <c r="Z97" s="553"/>
      <c r="AA97" s="553"/>
      <c r="AB97" s="553"/>
      <c r="AC97" s="553"/>
      <c r="AD97" s="553"/>
      <c r="AE97" s="553"/>
      <c r="AF97" s="553"/>
      <c r="AG97" s="129"/>
    </row>
    <row r="98" spans="1:41" s="1" customFormat="1" ht="3"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245"/>
      <c r="X98" s="245"/>
      <c r="Y98" s="245"/>
      <c r="Z98" s="245"/>
      <c r="AA98" s="245"/>
      <c r="AB98" s="245"/>
      <c r="AC98" s="245"/>
      <c r="AD98" s="245"/>
      <c r="AE98" s="245"/>
      <c r="AF98" s="245"/>
      <c r="AG98" s="129"/>
    </row>
    <row r="99" spans="1:41" s="1" customFormat="1" ht="25.5" hidden="1" customHeight="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53"/>
      <c r="X99" s="553"/>
      <c r="Y99" s="553"/>
      <c r="Z99" s="553"/>
      <c r="AA99" s="553"/>
      <c r="AB99" s="553"/>
      <c r="AC99" s="553"/>
      <c r="AD99" s="553"/>
      <c r="AE99" s="553"/>
      <c r="AF99" s="553"/>
      <c r="AG99" s="129"/>
    </row>
    <row r="100" spans="1:41" s="1" customFormat="1" ht="3" hidden="1" customHeight="1" x14ac:dyDescent="0.2">
      <c r="A100" s="133"/>
      <c r="B100" s="242"/>
      <c r="C100" s="243"/>
      <c r="D100" s="244"/>
      <c r="E100" s="244"/>
      <c r="F100" s="244"/>
      <c r="G100" s="244"/>
      <c r="H100" s="244"/>
      <c r="I100" s="244"/>
      <c r="J100" s="244"/>
      <c r="K100" s="244"/>
      <c r="L100" s="242"/>
      <c r="M100" s="242"/>
      <c r="N100" s="242"/>
      <c r="O100" s="242"/>
      <c r="P100" s="242"/>
      <c r="Q100" s="242"/>
      <c r="R100" s="242"/>
      <c r="S100" s="242"/>
      <c r="T100" s="242"/>
      <c r="U100" s="242"/>
      <c r="V100" s="242"/>
      <c r="W100" s="245"/>
      <c r="X100" s="245"/>
      <c r="Y100" s="245"/>
      <c r="Z100" s="245"/>
      <c r="AA100" s="245"/>
      <c r="AB100" s="245"/>
      <c r="AC100" s="245"/>
      <c r="AD100" s="245"/>
      <c r="AE100" s="245"/>
      <c r="AF100" s="245"/>
      <c r="AG100" s="129"/>
    </row>
    <row r="101" spans="1:41" s="1" customFormat="1" ht="26.25" hidden="1" customHeight="1" x14ac:dyDescent="0.2">
      <c r="A101" s="183"/>
      <c r="B101" s="544"/>
      <c r="C101" s="544"/>
      <c r="D101" s="544"/>
      <c r="E101" s="544"/>
      <c r="F101" s="544"/>
      <c r="G101" s="544"/>
      <c r="H101" s="544"/>
      <c r="I101" s="544"/>
      <c r="J101" s="544"/>
      <c r="K101" s="544"/>
      <c r="L101" s="544"/>
      <c r="M101" s="544"/>
      <c r="N101" s="544"/>
      <c r="O101" s="544"/>
      <c r="P101" s="544"/>
      <c r="Q101" s="544"/>
      <c r="R101" s="544"/>
      <c r="S101" s="544"/>
      <c r="T101" s="544"/>
      <c r="U101" s="544"/>
      <c r="V101" s="544"/>
      <c r="W101" s="553"/>
      <c r="X101" s="553"/>
      <c r="Y101" s="553"/>
      <c r="Z101" s="553"/>
      <c r="AA101" s="553"/>
      <c r="AB101" s="553"/>
      <c r="AC101" s="553"/>
      <c r="AD101" s="553"/>
      <c r="AE101" s="553"/>
      <c r="AF101" s="553"/>
      <c r="AG101" s="129"/>
    </row>
    <row r="102" spans="1:41" s="1" customFormat="1" ht="3" customHeight="1" x14ac:dyDescent="0.2">
      <c r="A102" s="133"/>
      <c r="B102" s="261"/>
      <c r="C102" s="262"/>
      <c r="D102" s="263"/>
      <c r="E102" s="263"/>
      <c r="F102" s="263"/>
      <c r="G102" s="263"/>
      <c r="H102" s="263"/>
      <c r="I102" s="263"/>
      <c r="J102" s="263"/>
      <c r="K102" s="263"/>
      <c r="L102" s="261"/>
      <c r="M102" s="261"/>
      <c r="N102" s="261"/>
      <c r="O102" s="261"/>
      <c r="P102" s="261"/>
      <c r="Q102" s="261"/>
      <c r="R102" s="261"/>
      <c r="S102" s="261"/>
      <c r="T102" s="261"/>
      <c r="U102" s="261"/>
      <c r="V102" s="261"/>
      <c r="W102" s="245"/>
      <c r="X102" s="245"/>
      <c r="Y102" s="245"/>
      <c r="Z102" s="245"/>
      <c r="AA102" s="245"/>
      <c r="AB102" s="245"/>
      <c r="AC102" s="245"/>
      <c r="AD102" s="245"/>
      <c r="AE102" s="245"/>
      <c r="AF102" s="245"/>
      <c r="AG102" s="129"/>
    </row>
    <row r="103" spans="1:41" s="1" customFormat="1" ht="12.75" hidden="1" customHeight="1" x14ac:dyDescent="0.2">
      <c r="A103" s="183"/>
      <c r="B103" s="552"/>
      <c r="C103" s="552"/>
      <c r="D103" s="552"/>
      <c r="E103" s="552"/>
      <c r="F103" s="552"/>
      <c r="G103" s="552"/>
      <c r="H103" s="552"/>
      <c r="I103" s="552"/>
      <c r="J103" s="552"/>
      <c r="K103" s="552"/>
      <c r="L103" s="552"/>
      <c r="M103" s="552"/>
      <c r="N103" s="552"/>
      <c r="O103" s="552"/>
      <c r="P103" s="552"/>
      <c r="Q103" s="552"/>
      <c r="R103" s="552"/>
      <c r="S103" s="552"/>
      <c r="T103" s="552"/>
      <c r="U103" s="552"/>
      <c r="V103" s="552"/>
      <c r="W103" s="553"/>
      <c r="X103" s="553"/>
      <c r="Y103" s="553"/>
      <c r="Z103" s="553"/>
      <c r="AA103" s="553"/>
      <c r="AB103" s="553"/>
      <c r="AC103" s="553"/>
      <c r="AD103" s="553"/>
      <c r="AE103" s="553"/>
      <c r="AF103" s="553"/>
      <c r="AG103" s="129"/>
    </row>
    <row r="104" spans="1:41" s="1" customFormat="1" ht="12.75" hidden="1" customHeight="1" x14ac:dyDescent="0.2">
      <c r="A104" s="133"/>
      <c r="B104" s="622"/>
      <c r="C104" s="622"/>
      <c r="D104" s="622"/>
      <c r="E104" s="622"/>
      <c r="F104" s="622"/>
      <c r="G104" s="622"/>
      <c r="H104" s="622"/>
      <c r="I104" s="622"/>
      <c r="J104" s="622"/>
      <c r="K104" s="622"/>
      <c r="L104" s="622"/>
      <c r="M104" s="622"/>
      <c r="N104" s="622"/>
      <c r="O104" s="622"/>
      <c r="P104" s="622"/>
      <c r="Q104" s="622"/>
      <c r="R104" s="622"/>
      <c r="S104" s="622"/>
      <c r="T104" s="622"/>
      <c r="U104" s="622"/>
      <c r="V104" s="622"/>
      <c r="W104" s="134"/>
      <c r="X104" s="134"/>
      <c r="Y104" s="134"/>
      <c r="Z104" s="134"/>
      <c r="AA104" s="134"/>
      <c r="AB104" s="134"/>
      <c r="AC104" s="134"/>
      <c r="AD104" s="134"/>
      <c r="AE104" s="134"/>
      <c r="AF104" s="134"/>
      <c r="AG104" s="129"/>
    </row>
    <row r="105" spans="1:41" s="1" customFormat="1" ht="12.75" hidden="1" customHeight="1" x14ac:dyDescent="0.2">
      <c r="A105" s="183"/>
      <c r="B105" s="622"/>
      <c r="C105" s="622"/>
      <c r="D105" s="622"/>
      <c r="E105" s="622"/>
      <c r="F105" s="622"/>
      <c r="G105" s="622"/>
      <c r="H105" s="622"/>
      <c r="I105" s="622"/>
      <c r="J105" s="622"/>
      <c r="K105" s="622"/>
      <c r="L105" s="622"/>
      <c r="M105" s="622"/>
      <c r="N105" s="622"/>
      <c r="O105" s="622"/>
      <c r="P105" s="622"/>
      <c r="Q105" s="622"/>
      <c r="R105" s="622"/>
      <c r="S105" s="622"/>
      <c r="T105" s="622"/>
      <c r="U105" s="622"/>
      <c r="V105" s="622"/>
      <c r="W105" s="513"/>
      <c r="X105" s="513"/>
      <c r="Y105" s="513"/>
      <c r="Z105" s="513"/>
      <c r="AA105" s="513"/>
      <c r="AB105" s="513"/>
      <c r="AC105" s="513"/>
      <c r="AD105" s="513"/>
      <c r="AE105" s="513"/>
      <c r="AF105" s="513"/>
      <c r="AG105" s="129"/>
    </row>
    <row r="106" spans="1:41" s="1" customFormat="1" ht="12.75" hidden="1" customHeight="1" x14ac:dyDescent="0.2">
      <c r="A106" s="133"/>
      <c r="B106" s="622"/>
      <c r="C106" s="622"/>
      <c r="D106" s="622"/>
      <c r="E106" s="622"/>
      <c r="F106" s="622"/>
      <c r="G106" s="622"/>
      <c r="H106" s="622"/>
      <c r="I106" s="622"/>
      <c r="J106" s="622"/>
      <c r="K106" s="622"/>
      <c r="L106" s="622"/>
      <c r="M106" s="622"/>
      <c r="N106" s="622"/>
      <c r="O106" s="622"/>
      <c r="P106" s="622"/>
      <c r="Q106" s="622"/>
      <c r="R106" s="622"/>
      <c r="S106" s="622"/>
      <c r="T106" s="622"/>
      <c r="U106" s="622"/>
      <c r="V106" s="622"/>
      <c r="W106" s="134"/>
      <c r="X106" s="134"/>
      <c r="Y106" s="134"/>
      <c r="Z106" s="134"/>
      <c r="AA106" s="134"/>
      <c r="AB106" s="134"/>
      <c r="AC106" s="134"/>
      <c r="AD106" s="134"/>
      <c r="AE106" s="134"/>
      <c r="AF106" s="134"/>
      <c r="AG106" s="129"/>
    </row>
    <row r="107" spans="1:41" s="1" customFormat="1" ht="25.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c r="X107" s="513"/>
      <c r="Y107" s="513"/>
      <c r="Z107" s="513"/>
      <c r="AA107" s="513"/>
      <c r="AB107" s="513"/>
      <c r="AC107" s="513"/>
      <c r="AD107" s="513"/>
      <c r="AE107" s="513"/>
      <c r="AF107" s="513"/>
      <c r="AG107" s="129"/>
    </row>
    <row r="108" spans="1:41" s="1" customFormat="1" ht="3" customHeight="1" x14ac:dyDescent="0.2">
      <c r="A108" s="133"/>
      <c r="B108" s="622"/>
      <c r="C108" s="622"/>
      <c r="D108" s="622"/>
      <c r="E108" s="622"/>
      <c r="F108" s="622"/>
      <c r="G108" s="622"/>
      <c r="H108" s="622"/>
      <c r="I108" s="622"/>
      <c r="J108" s="622"/>
      <c r="K108" s="622"/>
      <c r="L108" s="622"/>
      <c r="M108" s="622"/>
      <c r="N108" s="622"/>
      <c r="O108" s="622"/>
      <c r="P108" s="622"/>
      <c r="Q108" s="622"/>
      <c r="R108" s="622"/>
      <c r="S108" s="622"/>
      <c r="T108" s="622"/>
      <c r="U108" s="622"/>
      <c r="V108" s="622"/>
      <c r="W108" s="134"/>
      <c r="X108" s="134"/>
      <c r="Y108" s="134"/>
      <c r="Z108" s="134"/>
      <c r="AA108" s="134"/>
      <c r="AB108" s="134"/>
      <c r="AC108" s="134"/>
      <c r="AD108" s="134"/>
      <c r="AE108" s="134"/>
      <c r="AF108" s="134"/>
      <c r="AG108" s="129"/>
    </row>
    <row r="109" spans="1:41" s="1" customFormat="1" ht="12.75" customHeight="1" x14ac:dyDescent="0.2">
      <c r="A109" s="183"/>
      <c r="B109" s="515" t="s">
        <v>196</v>
      </c>
      <c r="C109" s="515"/>
      <c r="D109" s="515"/>
      <c r="E109" s="515"/>
      <c r="F109" s="642"/>
      <c r="G109" s="642"/>
      <c r="H109" s="642"/>
      <c r="I109" s="642"/>
      <c r="J109" s="642"/>
      <c r="K109" s="642"/>
      <c r="L109" s="642"/>
      <c r="M109" s="642"/>
      <c r="N109" s="642"/>
      <c r="O109" s="642"/>
      <c r="P109" s="642"/>
      <c r="Q109" s="642"/>
      <c r="R109" s="642"/>
      <c r="S109" s="642"/>
      <c r="T109" s="642"/>
      <c r="U109" s="642"/>
      <c r="V109" s="642"/>
      <c r="W109" s="513"/>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676" t="s">
        <v>403</v>
      </c>
      <c r="C112" s="676"/>
      <c r="D112" s="676"/>
      <c r="E112" s="676"/>
      <c r="F112" s="676"/>
      <c r="G112" s="676"/>
      <c r="H112" s="676"/>
      <c r="I112" s="676"/>
      <c r="J112" s="676"/>
      <c r="K112" s="676"/>
      <c r="L112" s="676"/>
      <c r="M112" s="676"/>
      <c r="N112" s="676"/>
      <c r="O112" s="676"/>
      <c r="P112" s="676"/>
      <c r="Q112" s="676"/>
      <c r="R112" s="676"/>
      <c r="S112" s="676"/>
      <c r="T112" s="676"/>
      <c r="U112" s="676"/>
      <c r="V112" s="676"/>
      <c r="W112" s="676"/>
      <c r="X112" s="676"/>
      <c r="Y112" s="676"/>
      <c r="Z112" s="676"/>
      <c r="AA112" s="676"/>
      <c r="AB112" s="676"/>
      <c r="AC112" s="676"/>
      <c r="AD112" s="676"/>
      <c r="AE112" s="676"/>
      <c r="AF112" s="676"/>
      <c r="AG112" s="209"/>
      <c r="AH112" s="172"/>
      <c r="AI112" s="172"/>
      <c r="AJ112" s="172"/>
      <c r="AK112" s="172"/>
      <c r="AL112" s="1"/>
      <c r="AM112" s="1"/>
    </row>
    <row r="113" spans="1:39" s="174" customFormat="1" ht="2.25"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s="1" customFormat="1" ht="15.75" customHeight="1" x14ac:dyDescent="0.2">
      <c r="A115" s="178"/>
      <c r="B115" s="179" t="s">
        <v>199</v>
      </c>
      <c r="C115" s="181"/>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29"/>
      <c r="AL115" s="174"/>
      <c r="AM115" s="174"/>
    </row>
    <row r="116" spans="1:39" s="1" customFormat="1" ht="76.5" customHeight="1" x14ac:dyDescent="0.2">
      <c r="A116" s="133"/>
      <c r="B116" s="571" t="s">
        <v>404</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129"/>
      <c r="AL116" s="174"/>
      <c r="AM116" s="174"/>
    </row>
    <row r="117" spans="1:39" s="1" customFormat="1"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s="1" customFormat="1"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s="1" customFormat="1" ht="15.75" x14ac:dyDescent="0.2">
      <c r="A119" s="178"/>
      <c r="B119" s="179" t="s">
        <v>200</v>
      </c>
      <c r="C119" s="181"/>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29"/>
    </row>
    <row r="120" spans="1:39" s="1" customFormat="1" ht="13.5" customHeight="1" x14ac:dyDescent="0.2">
      <c r="A120" s="133"/>
      <c r="B120" s="509" t="s">
        <v>405</v>
      </c>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s="1" customFormat="1"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s="1" customFormat="1"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s="1" customFormat="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selectLockedCells="1" selectUnlockedCells="1"/>
  <mergeCells count="141">
    <mergeCell ref="B112:AF112"/>
    <mergeCell ref="B116:AF116"/>
    <mergeCell ref="B120:AF120"/>
    <mergeCell ref="A123:AF123"/>
    <mergeCell ref="B106:V106"/>
    <mergeCell ref="B107:V107"/>
    <mergeCell ref="W107:AF107"/>
    <mergeCell ref="B108:V108"/>
    <mergeCell ref="B109:E109"/>
    <mergeCell ref="F109:V109"/>
    <mergeCell ref="W109:AF109"/>
    <mergeCell ref="B101:V101"/>
    <mergeCell ref="W101:AF101"/>
    <mergeCell ref="B103:V103"/>
    <mergeCell ref="W103:AF103"/>
    <mergeCell ref="B104:V104"/>
    <mergeCell ref="B105:V105"/>
    <mergeCell ref="W105:AF105"/>
    <mergeCell ref="B95:V95"/>
    <mergeCell ref="W95:AF95"/>
    <mergeCell ref="B97:V97"/>
    <mergeCell ref="W97:AF97"/>
    <mergeCell ref="B99:V99"/>
    <mergeCell ref="W99:AF99"/>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7:V67"/>
    <mergeCell ref="W67:AA67"/>
    <mergeCell ref="AB67:AF67"/>
    <mergeCell ref="AO67:BI67"/>
    <mergeCell ref="BJ67:BN67"/>
    <mergeCell ref="BO67:BS67"/>
    <mergeCell ref="AO63:BI63"/>
    <mergeCell ref="BJ63:BN63"/>
    <mergeCell ref="BO63:BS63"/>
    <mergeCell ref="B65:V65"/>
    <mergeCell ref="W65:AA65"/>
    <mergeCell ref="AB65:AF65"/>
    <mergeCell ref="AO65:BI65"/>
    <mergeCell ref="BJ65:BN65"/>
    <mergeCell ref="BO65:BS65"/>
    <mergeCell ref="B61:V61"/>
    <mergeCell ref="W61:AA61"/>
    <mergeCell ref="AB61:AF61"/>
    <mergeCell ref="B63:V63"/>
    <mergeCell ref="W63:AA63"/>
    <mergeCell ref="AB63:AF63"/>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W47:AA47"/>
    <mergeCell ref="AB47:AF47"/>
    <mergeCell ref="B34:AF34"/>
    <mergeCell ref="B38:V38"/>
    <mergeCell ref="W38:AA38"/>
    <mergeCell ref="AB38:AF38"/>
    <mergeCell ref="B40:V40"/>
    <mergeCell ref="AB40:AF40"/>
    <mergeCell ref="W30:AA30"/>
    <mergeCell ref="AB30:AF30"/>
    <mergeCell ref="B31:E31"/>
    <mergeCell ref="G31:V31"/>
    <mergeCell ref="W31:AA31"/>
    <mergeCell ref="AB31:AF31"/>
    <mergeCell ref="W28:AA28"/>
    <mergeCell ref="AB28:AF28"/>
    <mergeCell ref="B29:E29"/>
    <mergeCell ref="G29:V29"/>
    <mergeCell ref="W29:AA29"/>
    <mergeCell ref="AB29:AF29"/>
    <mergeCell ref="B26:E26"/>
    <mergeCell ref="G26:V26"/>
    <mergeCell ref="W26:AA26"/>
    <mergeCell ref="AB26:AF26"/>
    <mergeCell ref="W27:AA27"/>
    <mergeCell ref="AB27:AF27"/>
    <mergeCell ref="B17:O19"/>
    <mergeCell ref="R17:AF19"/>
    <mergeCell ref="B24:O24"/>
    <mergeCell ref="W24:AA24"/>
    <mergeCell ref="AB24:AF24"/>
    <mergeCell ref="B25:E25"/>
    <mergeCell ref="G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printOptions horizontalCentered="1"/>
  <pageMargins left="0.78749999999999998" right="0.78749999999999998" top="0.78749999999999998" bottom="0.78749999999999998" header="0.51180555555555551" footer="0.51180555555555551"/>
  <pageSetup paperSize="9" scale="75" firstPageNumber="0" orientation="portrait" horizontalDpi="300" verticalDpi="300"/>
  <headerFooter alignWithMargins="0">
    <oddFooter>&amp;CRedatto con il contributo tecnico scientifico di ITC - CNR, iiSBE Italia ed Environment Park</oddFooter>
  </headerFooter>
  <rowBreaks count="1" manualBreakCount="1">
    <brk id="11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3"/>
  <sheetViews>
    <sheetView showGridLines="0" topLeftCell="A26" zoomScaleSheetLayoutView="85" workbookViewId="0">
      <selection activeCell="W38" sqref="W38"/>
    </sheetView>
  </sheetViews>
  <sheetFormatPr defaultRowHeight="12.75" x14ac:dyDescent="0.2"/>
  <cols>
    <col min="1" max="1" width="4.28515625" style="372" customWidth="1"/>
    <col min="2" max="15" width="3.42578125" style="373" customWidth="1"/>
    <col min="16" max="16" width="0.42578125" style="373" customWidth="1"/>
    <col min="17" max="32" width="3.42578125" style="373" customWidth="1"/>
    <col min="33" max="33" width="1.42578125" style="373" customWidth="1"/>
    <col min="34" max="16384" width="9.140625" style="373"/>
  </cols>
  <sheetData>
    <row r="1" spans="1:33" ht="18.75" customHeight="1" x14ac:dyDescent="0.2">
      <c r="A1" s="374"/>
      <c r="B1" s="677" t="s">
        <v>164</v>
      </c>
      <c r="C1" s="677"/>
      <c r="D1" s="677"/>
      <c r="E1" s="375" t="s">
        <v>406</v>
      </c>
      <c r="F1" s="375"/>
      <c r="G1" s="375"/>
      <c r="H1" s="375"/>
      <c r="I1" s="375"/>
      <c r="J1" s="467"/>
      <c r="K1" s="467"/>
      <c r="L1" s="467"/>
      <c r="M1" s="467"/>
      <c r="N1" s="467"/>
      <c r="O1" s="467"/>
      <c r="P1" s="128"/>
      <c r="Q1" s="665" t="str">
        <f>PROGETTO!A5</f>
        <v>Protocollo Sintetico</v>
      </c>
      <c r="R1" s="665"/>
      <c r="S1" s="665"/>
      <c r="T1" s="665"/>
      <c r="U1" s="665"/>
      <c r="V1" s="665"/>
      <c r="W1" s="666" t="str">
        <f>PROGETTO!A3</f>
        <v>Protocollo ITACA CAMPANIA</v>
      </c>
      <c r="X1" s="666"/>
      <c r="Y1" s="666"/>
      <c r="Z1" s="666"/>
      <c r="AA1" s="666"/>
      <c r="AB1" s="667" t="str">
        <f>PROGETTO!A6</f>
        <v>Residenziale</v>
      </c>
      <c r="AC1" s="667"/>
      <c r="AD1" s="667"/>
      <c r="AE1" s="667"/>
      <c r="AF1" s="667"/>
      <c r="AG1" s="376"/>
    </row>
    <row r="2" spans="1:33" ht="2.25" customHeight="1" x14ac:dyDescent="0.2">
      <c r="A2" s="377"/>
      <c r="B2" s="378"/>
      <c r="C2" s="378"/>
      <c r="D2" s="378"/>
      <c r="E2" s="378"/>
      <c r="F2" s="378"/>
      <c r="G2" s="378"/>
      <c r="H2" s="378"/>
      <c r="I2" s="378"/>
      <c r="J2" s="284"/>
      <c r="K2" s="284"/>
      <c r="L2" s="284"/>
      <c r="M2" s="284"/>
      <c r="N2" s="284"/>
      <c r="O2" s="284"/>
      <c r="P2" s="284"/>
      <c r="Q2" s="284"/>
      <c r="R2" s="284"/>
      <c r="S2" s="284"/>
      <c r="T2" s="284"/>
      <c r="U2" s="284"/>
      <c r="V2" s="284"/>
      <c r="W2" s="284"/>
      <c r="X2" s="284"/>
      <c r="Y2" s="284"/>
      <c r="Z2" s="284"/>
      <c r="AA2" s="284"/>
      <c r="AB2" s="284"/>
      <c r="AC2" s="284"/>
      <c r="AD2" s="284"/>
      <c r="AE2" s="284"/>
      <c r="AF2" s="284"/>
      <c r="AG2" s="376"/>
    </row>
    <row r="3" spans="1:33" x14ac:dyDescent="0.2">
      <c r="A3" s="374"/>
      <c r="B3" s="678" t="s">
        <v>407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376"/>
    </row>
    <row r="4" spans="1:33" ht="3" customHeight="1" x14ac:dyDescent="0.2">
      <c r="A4" s="271"/>
      <c r="B4" s="245"/>
      <c r="C4" s="273"/>
      <c r="D4" s="244"/>
      <c r="E4" s="244"/>
      <c r="F4" s="244"/>
      <c r="G4" s="244"/>
      <c r="H4" s="274"/>
      <c r="I4" s="274"/>
      <c r="J4" s="274"/>
      <c r="K4" s="274"/>
      <c r="L4" s="245"/>
      <c r="M4" s="245"/>
      <c r="N4" s="245"/>
      <c r="O4" s="245"/>
      <c r="P4" s="245"/>
      <c r="Q4" s="245"/>
      <c r="R4" s="245"/>
      <c r="S4" s="245"/>
      <c r="T4" s="245"/>
      <c r="U4" s="245"/>
      <c r="V4" s="245"/>
      <c r="W4" s="245"/>
      <c r="X4" s="245"/>
      <c r="Y4" s="245"/>
      <c r="Z4" s="245"/>
      <c r="AA4" s="245"/>
      <c r="AB4" s="245"/>
      <c r="AC4" s="245"/>
      <c r="AD4" s="245"/>
      <c r="AE4" s="245"/>
      <c r="AF4" s="245"/>
      <c r="AG4" s="376"/>
    </row>
    <row r="5" spans="1:33" ht="15.75" x14ac:dyDescent="0.2">
      <c r="A5" s="379"/>
      <c r="B5" s="380" t="s">
        <v>165</v>
      </c>
      <c r="C5" s="381"/>
      <c r="D5" s="382"/>
      <c r="E5" s="382"/>
      <c r="F5" s="382"/>
      <c r="G5" s="382"/>
      <c r="H5" s="382"/>
      <c r="I5" s="382"/>
      <c r="J5" s="382"/>
      <c r="K5" s="382"/>
      <c r="L5" s="382"/>
      <c r="M5" s="382"/>
      <c r="N5" s="382"/>
      <c r="O5" s="383"/>
      <c r="P5" s="284"/>
      <c r="Q5" s="382"/>
      <c r="R5" s="380" t="s">
        <v>166</v>
      </c>
      <c r="S5" s="382"/>
      <c r="T5" s="382"/>
      <c r="U5" s="382"/>
      <c r="V5" s="382"/>
      <c r="W5" s="382"/>
      <c r="X5" s="382"/>
      <c r="Y5" s="382"/>
      <c r="Z5" s="382"/>
      <c r="AA5" s="382"/>
      <c r="AB5" s="382"/>
      <c r="AC5" s="382"/>
      <c r="AD5" s="382"/>
      <c r="AE5" s="382"/>
      <c r="AF5" s="382"/>
      <c r="AG5" s="376"/>
    </row>
    <row r="6" spans="1:33" ht="12.75" customHeight="1" x14ac:dyDescent="0.2">
      <c r="A6" s="281"/>
      <c r="B6" s="472" t="str">
        <f>'ELENCO CRITERI'!A92</f>
        <v>4. Qualità ambientale indoor</v>
      </c>
      <c r="C6" s="472"/>
      <c r="D6" s="472"/>
      <c r="E6" s="472"/>
      <c r="F6" s="472"/>
      <c r="G6" s="472"/>
      <c r="H6" s="472"/>
      <c r="I6" s="472"/>
      <c r="J6" s="472"/>
      <c r="K6" s="472"/>
      <c r="L6" s="472"/>
      <c r="M6" s="472"/>
      <c r="N6" s="472"/>
      <c r="O6" s="472"/>
      <c r="P6" s="284"/>
      <c r="Q6" s="384"/>
      <c r="R6" s="679" t="e">
        <f>'ELENCO CRITERI'!#REF!</f>
        <v>#REF!</v>
      </c>
      <c r="S6" s="679"/>
      <c r="T6" s="679"/>
      <c r="U6" s="679"/>
      <c r="V6" s="679"/>
      <c r="W6" s="679"/>
      <c r="X6" s="679"/>
      <c r="Y6" s="679"/>
      <c r="Z6" s="679"/>
      <c r="AA6" s="679"/>
      <c r="AB6" s="679"/>
      <c r="AC6" s="679"/>
      <c r="AD6" s="679"/>
      <c r="AE6" s="679"/>
      <c r="AF6" s="679"/>
      <c r="AG6" s="376"/>
    </row>
    <row r="7" spans="1:33" x14ac:dyDescent="0.2">
      <c r="A7" s="281"/>
      <c r="B7" s="472"/>
      <c r="C7" s="472"/>
      <c r="D7" s="472"/>
      <c r="E7" s="472"/>
      <c r="F7" s="472"/>
      <c r="G7" s="472"/>
      <c r="H7" s="472"/>
      <c r="I7" s="472"/>
      <c r="J7" s="472"/>
      <c r="K7" s="472"/>
      <c r="L7" s="472"/>
      <c r="M7" s="472"/>
      <c r="N7" s="472"/>
      <c r="O7" s="472"/>
      <c r="P7" s="284"/>
      <c r="Q7" s="384"/>
      <c r="R7" s="679"/>
      <c r="S7" s="679"/>
      <c r="T7" s="679"/>
      <c r="U7" s="679"/>
      <c r="V7" s="679"/>
      <c r="W7" s="679"/>
      <c r="X7" s="679"/>
      <c r="Y7" s="679"/>
      <c r="Z7" s="679"/>
      <c r="AA7" s="679"/>
      <c r="AB7" s="679"/>
      <c r="AC7" s="679"/>
      <c r="AD7" s="679"/>
      <c r="AE7" s="679"/>
      <c r="AF7" s="679"/>
      <c r="AG7" s="376"/>
    </row>
    <row r="8" spans="1:33" ht="2.25" customHeight="1" x14ac:dyDescent="0.2">
      <c r="A8" s="385"/>
      <c r="B8" s="386"/>
      <c r="C8" s="386"/>
      <c r="D8" s="386"/>
      <c r="E8" s="386"/>
      <c r="F8" s="386"/>
      <c r="G8" s="386"/>
      <c r="H8" s="386"/>
      <c r="I8" s="386"/>
      <c r="J8" s="387"/>
      <c r="K8" s="387"/>
      <c r="L8" s="387"/>
      <c r="M8" s="387"/>
      <c r="N8" s="387"/>
      <c r="O8" s="387"/>
      <c r="P8" s="284"/>
      <c r="Q8" s="387"/>
      <c r="R8" s="387"/>
      <c r="S8" s="387"/>
      <c r="T8" s="387"/>
      <c r="U8" s="387"/>
      <c r="V8" s="387"/>
      <c r="W8" s="387"/>
      <c r="X8" s="387"/>
      <c r="Y8" s="387"/>
      <c r="Z8" s="387"/>
      <c r="AA8" s="387"/>
      <c r="AB8" s="387"/>
      <c r="AC8" s="387"/>
      <c r="AD8" s="387"/>
      <c r="AE8" s="387"/>
      <c r="AF8" s="387"/>
      <c r="AG8" s="376"/>
    </row>
    <row r="9" spans="1:33" ht="3" customHeight="1" x14ac:dyDescent="0.2">
      <c r="A9" s="271"/>
      <c r="B9" s="245"/>
      <c r="C9" s="273"/>
      <c r="D9" s="244"/>
      <c r="E9" s="244"/>
      <c r="F9" s="244"/>
      <c r="G9" s="244"/>
      <c r="H9" s="274"/>
      <c r="I9" s="274"/>
      <c r="J9" s="274"/>
      <c r="K9" s="274"/>
      <c r="L9" s="245"/>
      <c r="M9" s="245"/>
      <c r="N9" s="245"/>
      <c r="O9" s="245"/>
      <c r="P9" s="284"/>
      <c r="Q9" s="245"/>
      <c r="R9" s="245"/>
      <c r="S9" s="245"/>
      <c r="T9" s="245"/>
      <c r="U9" s="245"/>
      <c r="V9" s="245"/>
      <c r="W9" s="245"/>
      <c r="X9" s="245"/>
      <c r="Y9" s="245"/>
      <c r="Z9" s="245"/>
      <c r="AA9" s="245"/>
      <c r="AB9" s="245"/>
      <c r="AC9" s="245"/>
      <c r="AD9" s="245"/>
      <c r="AE9" s="245"/>
      <c r="AF9" s="245"/>
      <c r="AG9" s="376"/>
    </row>
    <row r="10" spans="1:33" ht="15.75" x14ac:dyDescent="0.2">
      <c r="A10" s="379"/>
      <c r="B10" s="380" t="s">
        <v>167</v>
      </c>
      <c r="C10" s="381"/>
      <c r="D10" s="382"/>
      <c r="E10" s="382"/>
      <c r="F10" s="382"/>
      <c r="G10" s="382"/>
      <c r="H10" s="382"/>
      <c r="I10" s="382"/>
      <c r="J10" s="382"/>
      <c r="K10" s="382"/>
      <c r="L10" s="382"/>
      <c r="M10" s="382"/>
      <c r="N10" s="382"/>
      <c r="O10" s="383"/>
      <c r="P10" s="284"/>
      <c r="Q10" s="382"/>
      <c r="R10" s="380" t="s">
        <v>168</v>
      </c>
      <c r="S10" s="382"/>
      <c r="T10" s="382"/>
      <c r="U10" s="382"/>
      <c r="V10" s="382"/>
      <c r="W10" s="382"/>
      <c r="X10" s="382"/>
      <c r="Y10" s="382"/>
      <c r="Z10" s="382"/>
      <c r="AA10" s="382"/>
      <c r="AB10" s="382"/>
      <c r="AC10" s="382"/>
      <c r="AD10" s="382"/>
      <c r="AE10" s="382"/>
      <c r="AF10" s="382"/>
      <c r="AG10" s="376"/>
    </row>
    <row r="11" spans="1:33" ht="13.35" customHeight="1" x14ac:dyDescent="0.2">
      <c r="A11" s="281"/>
      <c r="B11" s="679" t="s">
        <v>408</v>
      </c>
      <c r="C11" s="679"/>
      <c r="D11" s="679"/>
      <c r="E11" s="679"/>
      <c r="F11" s="679"/>
      <c r="G11" s="679"/>
      <c r="H11" s="679"/>
      <c r="I11" s="679"/>
      <c r="J11" s="679"/>
      <c r="K11" s="679"/>
      <c r="L11" s="679"/>
      <c r="M11" s="679"/>
      <c r="N11" s="679"/>
      <c r="O11" s="679"/>
      <c r="P11" s="284"/>
      <c r="Q11" s="384"/>
      <c r="R11" s="473" t="s">
        <v>169</v>
      </c>
      <c r="S11" s="473"/>
      <c r="T11" s="473"/>
      <c r="U11" s="473"/>
      <c r="V11" s="473"/>
      <c r="W11" s="473"/>
      <c r="X11" s="473"/>
      <c r="Y11" s="474" t="s">
        <v>170</v>
      </c>
      <c r="Z11" s="474"/>
      <c r="AA11" s="474"/>
      <c r="AB11" s="474"/>
      <c r="AC11" s="474"/>
      <c r="AD11" s="474"/>
      <c r="AE11" s="474"/>
      <c r="AF11" s="474"/>
      <c r="AG11" s="376"/>
    </row>
    <row r="12" spans="1:33" x14ac:dyDescent="0.2">
      <c r="A12" s="281"/>
      <c r="B12" s="679"/>
      <c r="C12" s="679"/>
      <c r="D12" s="679"/>
      <c r="E12" s="679"/>
      <c r="F12" s="679"/>
      <c r="G12" s="679"/>
      <c r="H12" s="679"/>
      <c r="I12" s="679"/>
      <c r="J12" s="679"/>
      <c r="K12" s="679"/>
      <c r="L12" s="679"/>
      <c r="M12" s="679"/>
      <c r="N12" s="679"/>
      <c r="O12" s="679"/>
      <c r="P12" s="284"/>
      <c r="Q12" s="384"/>
      <c r="R12" s="475"/>
      <c r="S12" s="475"/>
      <c r="T12" s="475"/>
      <c r="U12" s="475"/>
      <c r="V12" s="475"/>
      <c r="W12" s="475"/>
      <c r="X12" s="475"/>
      <c r="Y12" s="475"/>
      <c r="Z12" s="475"/>
      <c r="AA12" s="475"/>
      <c r="AB12" s="475"/>
      <c r="AC12" s="475"/>
      <c r="AD12" s="475"/>
      <c r="AE12" s="475"/>
      <c r="AF12" s="475"/>
      <c r="AG12" s="376"/>
    </row>
    <row r="13" spans="1:33" ht="17.25" customHeight="1" x14ac:dyDescent="0.2">
      <c r="A13" s="271"/>
      <c r="B13" s="679"/>
      <c r="C13" s="679"/>
      <c r="D13" s="679"/>
      <c r="E13" s="679"/>
      <c r="F13" s="679"/>
      <c r="G13" s="679"/>
      <c r="H13" s="679"/>
      <c r="I13" s="679"/>
      <c r="J13" s="679"/>
      <c r="K13" s="679"/>
      <c r="L13" s="679"/>
      <c r="M13" s="679"/>
      <c r="N13" s="679"/>
      <c r="O13" s="679"/>
      <c r="P13" s="284"/>
      <c r="Q13" s="388"/>
      <c r="R13" s="475"/>
      <c r="S13" s="475"/>
      <c r="T13" s="475"/>
      <c r="U13" s="475"/>
      <c r="V13" s="475"/>
      <c r="W13" s="475"/>
      <c r="X13" s="475"/>
      <c r="Y13" s="475"/>
      <c r="Z13" s="475"/>
      <c r="AA13" s="475"/>
      <c r="AB13" s="475"/>
      <c r="AC13" s="475"/>
      <c r="AD13" s="475"/>
      <c r="AE13" s="475"/>
      <c r="AF13" s="475"/>
      <c r="AG13" s="376"/>
    </row>
    <row r="14" spans="1:33" ht="2.25" customHeight="1" x14ac:dyDescent="0.2">
      <c r="A14" s="385"/>
      <c r="B14" s="386"/>
      <c r="C14" s="386"/>
      <c r="D14" s="386"/>
      <c r="E14" s="386"/>
      <c r="F14" s="386"/>
      <c r="G14" s="386"/>
      <c r="H14" s="386"/>
      <c r="I14" s="386"/>
      <c r="J14" s="387"/>
      <c r="K14" s="387"/>
      <c r="L14" s="387"/>
      <c r="M14" s="387"/>
      <c r="N14" s="387"/>
      <c r="O14" s="387"/>
      <c r="P14" s="284"/>
      <c r="Q14" s="387"/>
      <c r="R14" s="387"/>
      <c r="S14" s="387"/>
      <c r="T14" s="387"/>
      <c r="U14" s="387"/>
      <c r="V14" s="387"/>
      <c r="W14" s="387"/>
      <c r="X14" s="387"/>
      <c r="Y14" s="387"/>
      <c r="Z14" s="387"/>
      <c r="AA14" s="387"/>
      <c r="AB14" s="387"/>
      <c r="AC14" s="387"/>
      <c r="AD14" s="387"/>
      <c r="AE14" s="387"/>
      <c r="AF14" s="387"/>
      <c r="AG14" s="376"/>
    </row>
    <row r="15" spans="1:33" ht="3" customHeight="1" x14ac:dyDescent="0.2">
      <c r="A15" s="271"/>
      <c r="B15" s="245"/>
      <c r="C15" s="273"/>
      <c r="D15" s="244"/>
      <c r="E15" s="244"/>
      <c r="F15" s="244"/>
      <c r="G15" s="244"/>
      <c r="H15" s="274"/>
      <c r="I15" s="274"/>
      <c r="J15" s="274"/>
      <c r="K15" s="274"/>
      <c r="L15" s="245"/>
      <c r="M15" s="245"/>
      <c r="N15" s="245"/>
      <c r="O15" s="245"/>
      <c r="P15" s="284"/>
      <c r="Q15" s="245"/>
      <c r="R15" s="245"/>
      <c r="S15" s="245"/>
      <c r="T15" s="245"/>
      <c r="U15" s="245"/>
      <c r="V15" s="245"/>
      <c r="W15" s="245"/>
      <c r="X15" s="245"/>
      <c r="Y15" s="245"/>
      <c r="Z15" s="245"/>
      <c r="AA15" s="245"/>
      <c r="AB15" s="245"/>
      <c r="AC15" s="245"/>
      <c r="AD15" s="245"/>
      <c r="AE15" s="245"/>
      <c r="AF15" s="245"/>
      <c r="AG15" s="376"/>
    </row>
    <row r="16" spans="1:33" ht="15.75" x14ac:dyDescent="0.2">
      <c r="A16" s="379"/>
      <c r="B16" s="380" t="s">
        <v>171</v>
      </c>
      <c r="C16" s="381"/>
      <c r="D16" s="382"/>
      <c r="E16" s="382"/>
      <c r="F16" s="382"/>
      <c r="G16" s="382"/>
      <c r="H16" s="382"/>
      <c r="I16" s="382"/>
      <c r="J16" s="382"/>
      <c r="K16" s="382"/>
      <c r="L16" s="382"/>
      <c r="M16" s="382"/>
      <c r="N16" s="382"/>
      <c r="O16" s="383"/>
      <c r="P16" s="284"/>
      <c r="Q16" s="382"/>
      <c r="R16" s="380" t="s">
        <v>172</v>
      </c>
      <c r="S16" s="382"/>
      <c r="T16" s="382"/>
      <c r="U16" s="382"/>
      <c r="V16" s="382"/>
      <c r="W16" s="382"/>
      <c r="X16" s="382"/>
      <c r="Y16" s="382"/>
      <c r="Z16" s="382"/>
      <c r="AA16" s="382"/>
      <c r="AB16" s="382"/>
      <c r="AC16" s="382"/>
      <c r="AD16" s="382"/>
      <c r="AE16" s="382"/>
      <c r="AF16" s="382"/>
      <c r="AG16" s="376"/>
    </row>
    <row r="17" spans="1:38" ht="12.75" customHeight="1" x14ac:dyDescent="0.2">
      <c r="A17" s="281"/>
      <c r="B17" s="680" t="s">
        <v>409</v>
      </c>
      <c r="C17" s="680"/>
      <c r="D17" s="680"/>
      <c r="E17" s="680"/>
      <c r="F17" s="680"/>
      <c r="G17" s="680"/>
      <c r="H17" s="680"/>
      <c r="I17" s="680"/>
      <c r="J17" s="680"/>
      <c r="K17" s="680"/>
      <c r="L17" s="680"/>
      <c r="M17" s="680"/>
      <c r="N17" s="680"/>
      <c r="O17" s="680"/>
      <c r="P17" s="284"/>
      <c r="Q17" s="384"/>
      <c r="R17" s="681" t="s">
        <v>410</v>
      </c>
      <c r="S17" s="681"/>
      <c r="T17" s="681"/>
      <c r="U17" s="681"/>
      <c r="V17" s="681"/>
      <c r="W17" s="681"/>
      <c r="X17" s="681"/>
      <c r="Y17" s="681"/>
      <c r="Z17" s="681"/>
      <c r="AA17" s="681"/>
      <c r="AB17" s="681"/>
      <c r="AC17" s="681"/>
      <c r="AD17" s="681"/>
      <c r="AE17" s="681"/>
      <c r="AF17" s="681"/>
      <c r="AG17" s="376"/>
    </row>
    <row r="18" spans="1:38" x14ac:dyDescent="0.2">
      <c r="A18" s="281"/>
      <c r="B18" s="680"/>
      <c r="C18" s="680"/>
      <c r="D18" s="680"/>
      <c r="E18" s="680"/>
      <c r="F18" s="680"/>
      <c r="G18" s="680"/>
      <c r="H18" s="680"/>
      <c r="I18" s="680"/>
      <c r="J18" s="680"/>
      <c r="K18" s="680"/>
      <c r="L18" s="680"/>
      <c r="M18" s="680"/>
      <c r="N18" s="680"/>
      <c r="O18" s="680"/>
      <c r="P18" s="284"/>
      <c r="Q18" s="384"/>
      <c r="R18" s="681"/>
      <c r="S18" s="681"/>
      <c r="T18" s="681"/>
      <c r="U18" s="681"/>
      <c r="V18" s="681"/>
      <c r="W18" s="681"/>
      <c r="X18" s="681"/>
      <c r="Y18" s="681"/>
      <c r="Z18" s="681"/>
      <c r="AA18" s="681"/>
      <c r="AB18" s="681"/>
      <c r="AC18" s="681"/>
      <c r="AD18" s="681"/>
      <c r="AE18" s="681"/>
      <c r="AF18" s="681"/>
      <c r="AG18" s="376"/>
    </row>
    <row r="19" spans="1:38" x14ac:dyDescent="0.2">
      <c r="A19" s="271"/>
      <c r="B19" s="680"/>
      <c r="C19" s="680"/>
      <c r="D19" s="680"/>
      <c r="E19" s="680"/>
      <c r="F19" s="680"/>
      <c r="G19" s="680"/>
      <c r="H19" s="680"/>
      <c r="I19" s="680"/>
      <c r="J19" s="680"/>
      <c r="K19" s="680"/>
      <c r="L19" s="680"/>
      <c r="M19" s="680"/>
      <c r="N19" s="680"/>
      <c r="O19" s="680"/>
      <c r="P19" s="384"/>
      <c r="Q19" s="388"/>
      <c r="R19" s="681"/>
      <c r="S19" s="681"/>
      <c r="T19" s="681"/>
      <c r="U19" s="681"/>
      <c r="V19" s="681"/>
      <c r="W19" s="681"/>
      <c r="X19" s="681"/>
      <c r="Y19" s="681"/>
      <c r="Z19" s="681"/>
      <c r="AA19" s="681"/>
      <c r="AB19" s="681"/>
      <c r="AC19" s="681"/>
      <c r="AD19" s="681"/>
      <c r="AE19" s="681"/>
      <c r="AF19" s="681"/>
      <c r="AG19" s="376"/>
    </row>
    <row r="20" spans="1:38" ht="2.25" customHeight="1" x14ac:dyDescent="0.2">
      <c r="A20" s="385"/>
      <c r="B20" s="386"/>
      <c r="C20" s="386"/>
      <c r="D20" s="386"/>
      <c r="E20" s="386"/>
      <c r="F20" s="386"/>
      <c r="G20" s="386"/>
      <c r="H20" s="386"/>
      <c r="I20" s="386"/>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76"/>
    </row>
    <row r="21" spans="1:38" ht="3" customHeight="1" x14ac:dyDescent="0.2">
      <c r="A21" s="271"/>
      <c r="B21" s="245"/>
      <c r="C21" s="273"/>
      <c r="D21" s="244"/>
      <c r="E21" s="244"/>
      <c r="F21" s="244"/>
      <c r="G21" s="244"/>
      <c r="H21" s="274"/>
      <c r="I21" s="274"/>
      <c r="J21" s="274"/>
      <c r="K21" s="274"/>
      <c r="L21" s="245"/>
      <c r="M21" s="245"/>
      <c r="N21" s="245"/>
      <c r="O21" s="245"/>
      <c r="P21" s="245"/>
      <c r="Q21" s="245"/>
      <c r="R21" s="245"/>
      <c r="S21" s="245"/>
      <c r="T21" s="245"/>
      <c r="U21" s="245"/>
      <c r="V21" s="245"/>
      <c r="W21" s="245"/>
      <c r="X21" s="245"/>
      <c r="Y21" s="245"/>
      <c r="Z21" s="245"/>
      <c r="AA21" s="245"/>
      <c r="AB21" s="245"/>
      <c r="AC21" s="245"/>
      <c r="AD21" s="245"/>
      <c r="AE21" s="245"/>
      <c r="AF21" s="245"/>
      <c r="AG21" s="376"/>
    </row>
    <row r="22" spans="1:38" s="343" customFormat="1" ht="15.75" customHeight="1" x14ac:dyDescent="0.2">
      <c r="A22" s="178"/>
      <c r="B22" s="179" t="s">
        <v>173</v>
      </c>
      <c r="C22" s="181"/>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29"/>
      <c r="AI22" s="389"/>
      <c r="AJ22" s="389"/>
      <c r="AK22" s="389"/>
      <c r="AL22" s="389"/>
    </row>
    <row r="23" spans="1:38" s="343" customFormat="1"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c r="AI23" s="389"/>
      <c r="AJ23" s="389"/>
      <c r="AK23" s="389"/>
      <c r="AL23" s="389"/>
    </row>
    <row r="24" spans="1:38" s="343" customFormat="1" ht="21" customHeight="1" x14ac:dyDescent="0.2">
      <c r="A24" s="368"/>
      <c r="B24" s="368"/>
      <c r="C24" s="368"/>
      <c r="D24" s="368"/>
      <c r="E24" s="368"/>
      <c r="F24" s="682"/>
      <c r="G24" s="682"/>
      <c r="H24" s="682"/>
      <c r="I24" s="682"/>
      <c r="J24" s="682"/>
      <c r="K24" s="682"/>
      <c r="L24" s="682"/>
      <c r="M24" s="682"/>
      <c r="N24" s="682"/>
      <c r="O24" s="682"/>
      <c r="P24" s="682"/>
      <c r="Q24" s="682"/>
      <c r="R24" s="682"/>
      <c r="S24" s="682"/>
      <c r="T24" s="682"/>
      <c r="U24" s="682"/>
      <c r="V24" s="682"/>
      <c r="W24" s="683" t="str">
        <f>R17</f>
        <v xml:space="preserve"> l/s/m²</v>
      </c>
      <c r="X24" s="683"/>
      <c r="Y24" s="683"/>
      <c r="Z24" s="683"/>
      <c r="AA24" s="683"/>
      <c r="AB24" s="672" t="s">
        <v>174</v>
      </c>
      <c r="AC24" s="672"/>
      <c r="AD24" s="672"/>
      <c r="AE24" s="672"/>
      <c r="AF24" s="672"/>
      <c r="AG24" s="129"/>
      <c r="AI24" s="389"/>
      <c r="AJ24" s="389"/>
      <c r="AK24" s="389"/>
      <c r="AL24" s="389"/>
    </row>
    <row r="25" spans="1:38" s="343" customFormat="1" ht="12.75" customHeight="1" x14ac:dyDescent="0.2">
      <c r="A25" s="127"/>
      <c r="B25" s="529" t="s">
        <v>175</v>
      </c>
      <c r="C25" s="529"/>
      <c r="D25" s="529"/>
      <c r="E25" s="529"/>
      <c r="F25" s="228"/>
      <c r="G25" s="530"/>
      <c r="H25" s="530"/>
      <c r="I25" s="530"/>
      <c r="J25" s="530"/>
      <c r="K25" s="530"/>
      <c r="L25" s="530"/>
      <c r="M25" s="530"/>
      <c r="N25" s="530"/>
      <c r="O25" s="530"/>
      <c r="P25" s="530"/>
      <c r="Q25" s="530"/>
      <c r="R25" s="530"/>
      <c r="S25" s="530"/>
      <c r="T25" s="530"/>
      <c r="U25" s="530"/>
      <c r="V25" s="530"/>
      <c r="W25" s="531" t="s">
        <v>46</v>
      </c>
      <c r="X25" s="531"/>
      <c r="Y25" s="531"/>
      <c r="Z25" s="531"/>
      <c r="AA25" s="531"/>
      <c r="AB25" s="532">
        <v>-1</v>
      </c>
      <c r="AC25" s="532"/>
      <c r="AD25" s="532"/>
      <c r="AE25" s="532"/>
      <c r="AF25" s="532"/>
      <c r="AG25" s="129"/>
      <c r="AI25" s="389"/>
      <c r="AJ25" s="389"/>
      <c r="AK25" s="389"/>
      <c r="AL25" s="389"/>
    </row>
    <row r="26" spans="1:38" s="343" customFormat="1" ht="12.75" customHeight="1" x14ac:dyDescent="0.2">
      <c r="A26" s="231"/>
      <c r="B26" s="533" t="s">
        <v>177</v>
      </c>
      <c r="C26" s="533"/>
      <c r="D26" s="533"/>
      <c r="E26" s="533"/>
      <c r="F26" s="233"/>
      <c r="G26" s="534"/>
      <c r="H26" s="534"/>
      <c r="I26" s="534"/>
      <c r="J26" s="534"/>
      <c r="K26" s="534"/>
      <c r="L26" s="534"/>
      <c r="M26" s="534"/>
      <c r="N26" s="534"/>
      <c r="O26" s="534"/>
      <c r="P26" s="534"/>
      <c r="Q26" s="534"/>
      <c r="R26" s="534"/>
      <c r="S26" s="534"/>
      <c r="T26" s="534"/>
      <c r="U26" s="534"/>
      <c r="V26" s="534"/>
      <c r="W26" s="645">
        <v>0.6</v>
      </c>
      <c r="X26" s="645"/>
      <c r="Y26" s="645"/>
      <c r="Z26" s="645"/>
      <c r="AA26" s="645"/>
      <c r="AB26" s="536">
        <v>0</v>
      </c>
      <c r="AC26" s="536"/>
      <c r="AD26" s="536"/>
      <c r="AE26" s="536"/>
      <c r="AF26" s="536"/>
      <c r="AG26" s="129"/>
      <c r="AI26" s="389"/>
      <c r="AJ26" s="389"/>
      <c r="AK26" s="389"/>
      <c r="AL26" s="389"/>
    </row>
    <row r="27" spans="1:38" s="343" customFormat="1"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559"/>
      <c r="X27" s="559"/>
      <c r="Y27" s="559"/>
      <c r="Z27" s="559"/>
      <c r="AA27" s="559"/>
      <c r="AB27" s="538">
        <v>1</v>
      </c>
      <c r="AC27" s="538"/>
      <c r="AD27" s="538"/>
      <c r="AE27" s="538"/>
      <c r="AF27" s="538"/>
      <c r="AG27" s="129"/>
      <c r="AI27" s="389"/>
      <c r="AJ27" s="389"/>
      <c r="AK27" s="389"/>
      <c r="AL27" s="389"/>
    </row>
    <row r="28" spans="1:38" s="343" customFormat="1" ht="3.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560"/>
      <c r="X28" s="560"/>
      <c r="Y28" s="560"/>
      <c r="Z28" s="560"/>
      <c r="AA28" s="560"/>
      <c r="AB28" s="536">
        <v>2</v>
      </c>
      <c r="AC28" s="536"/>
      <c r="AD28" s="536"/>
      <c r="AE28" s="536"/>
      <c r="AF28" s="536"/>
      <c r="AG28" s="129"/>
      <c r="AI28" s="389"/>
      <c r="AJ28" s="389"/>
      <c r="AK28" s="389"/>
      <c r="AL28" s="389"/>
    </row>
    <row r="29" spans="1:38" s="343" customFormat="1" ht="12.75" customHeight="1" x14ac:dyDescent="0.2">
      <c r="A29" s="127"/>
      <c r="B29" s="529" t="s">
        <v>179</v>
      </c>
      <c r="C29" s="529"/>
      <c r="D29" s="529"/>
      <c r="E29" s="529"/>
      <c r="F29" s="228"/>
      <c r="G29" s="530"/>
      <c r="H29" s="530"/>
      <c r="I29" s="530"/>
      <c r="J29" s="530"/>
      <c r="K29" s="530"/>
      <c r="L29" s="530"/>
      <c r="M29" s="530"/>
      <c r="N29" s="530"/>
      <c r="O29" s="530"/>
      <c r="P29" s="530"/>
      <c r="Q29" s="530"/>
      <c r="R29" s="530"/>
      <c r="S29" s="530"/>
      <c r="T29" s="530"/>
      <c r="U29" s="530"/>
      <c r="V29" s="530"/>
      <c r="W29" s="557">
        <v>1.08</v>
      </c>
      <c r="X29" s="557"/>
      <c r="Y29" s="557"/>
      <c r="Z29" s="557"/>
      <c r="AA29" s="557"/>
      <c r="AB29" s="532">
        <v>3</v>
      </c>
      <c r="AC29" s="532"/>
      <c r="AD29" s="532"/>
      <c r="AE29" s="532"/>
      <c r="AF29" s="532"/>
      <c r="AG29" s="129"/>
      <c r="AI29" s="390"/>
      <c r="AJ29" s="391"/>
      <c r="AK29" s="391"/>
      <c r="AL29" s="389"/>
    </row>
    <row r="30" spans="1:38" s="343" customFormat="1" ht="12.75" hidden="1" customHeight="1" x14ac:dyDescent="0.2">
      <c r="A30" s="127"/>
      <c r="B30" s="158"/>
      <c r="C30" s="158"/>
      <c r="D30" s="158"/>
      <c r="E30" s="227"/>
      <c r="F30" s="228"/>
      <c r="G30" s="228"/>
      <c r="H30" s="228"/>
      <c r="I30" s="228"/>
      <c r="J30" s="228"/>
      <c r="K30" s="228"/>
      <c r="L30" s="228"/>
      <c r="M30" s="228"/>
      <c r="N30" s="228"/>
      <c r="O30" s="228"/>
      <c r="P30" s="228"/>
      <c r="Q30" s="228"/>
      <c r="R30" s="228"/>
      <c r="S30" s="228"/>
      <c r="T30" s="228"/>
      <c r="U30" s="228"/>
      <c r="V30" s="229"/>
      <c r="W30" s="561"/>
      <c r="X30" s="561"/>
      <c r="Y30" s="561"/>
      <c r="Z30" s="561"/>
      <c r="AA30" s="561"/>
      <c r="AB30" s="532">
        <v>4</v>
      </c>
      <c r="AC30" s="532"/>
      <c r="AD30" s="532"/>
      <c r="AE30" s="532"/>
      <c r="AF30" s="532"/>
      <c r="AG30" s="129"/>
      <c r="AI30" s="390"/>
      <c r="AJ30" s="391"/>
      <c r="AK30" s="391"/>
      <c r="AL30" s="389"/>
    </row>
    <row r="31" spans="1:38" s="343" customFormat="1" ht="12.75" customHeight="1" x14ac:dyDescent="0.2">
      <c r="A31" s="231"/>
      <c r="B31" s="533" t="s">
        <v>181</v>
      </c>
      <c r="C31" s="533"/>
      <c r="D31" s="533"/>
      <c r="E31" s="533"/>
      <c r="F31" s="233"/>
      <c r="G31" s="534"/>
      <c r="H31" s="534"/>
      <c r="I31" s="534"/>
      <c r="J31" s="534"/>
      <c r="K31" s="534"/>
      <c r="L31" s="534"/>
      <c r="M31" s="534"/>
      <c r="N31" s="534"/>
      <c r="O31" s="534"/>
      <c r="P31" s="534"/>
      <c r="Q31" s="534"/>
      <c r="R31" s="534"/>
      <c r="S31" s="534"/>
      <c r="T31" s="534"/>
      <c r="U31" s="534"/>
      <c r="V31" s="534"/>
      <c r="W31" s="645">
        <v>1.4</v>
      </c>
      <c r="X31" s="645"/>
      <c r="Y31" s="645"/>
      <c r="Z31" s="645"/>
      <c r="AA31" s="645"/>
      <c r="AB31" s="536">
        <v>5</v>
      </c>
      <c r="AC31" s="536"/>
      <c r="AD31" s="536"/>
      <c r="AE31" s="536"/>
      <c r="AF31" s="536"/>
      <c r="AG31" s="129"/>
      <c r="AI31" s="391"/>
      <c r="AJ31" s="392"/>
      <c r="AK31" s="393"/>
    </row>
    <row r="32" spans="1:38" s="343" customFormat="1" ht="3"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3" s="343" customFormat="1" ht="15.75" x14ac:dyDescent="0.2">
      <c r="A33" s="178"/>
      <c r="B33" s="179" t="s">
        <v>183</v>
      </c>
      <c r="C33" s="181"/>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29"/>
    </row>
    <row r="34" spans="1:33" s="343" customFormat="1" ht="313.5" customHeight="1" x14ac:dyDescent="0.2">
      <c r="A34" s="176"/>
      <c r="B34" s="684" t="s">
        <v>411</v>
      </c>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129"/>
    </row>
    <row r="35" spans="1:33" s="343" customFormat="1" ht="3" customHeight="1" x14ac:dyDescent="0.2">
      <c r="A35" s="176"/>
      <c r="B35" s="685"/>
      <c r="C35" s="685"/>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129"/>
    </row>
    <row r="36" spans="1:33" s="343" customFormat="1"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3" s="343" customFormat="1" ht="3" customHeight="1" x14ac:dyDescent="0.2">
      <c r="A37" s="133"/>
      <c r="B37" s="134"/>
      <c r="C37" s="135"/>
      <c r="D37" s="136"/>
      <c r="E37" s="136"/>
      <c r="F37" s="136"/>
      <c r="G37" s="136"/>
      <c r="H37" s="137"/>
      <c r="I37" s="137"/>
      <c r="J37" s="137"/>
      <c r="K37" s="137"/>
      <c r="L37" s="134"/>
      <c r="M37" s="134"/>
      <c r="N37" s="134"/>
      <c r="O37" s="134"/>
      <c r="P37" s="134"/>
      <c r="Q37" s="134"/>
      <c r="R37" s="134"/>
      <c r="S37" s="134"/>
      <c r="T37" s="134"/>
      <c r="U37" s="134"/>
      <c r="V37" s="134"/>
      <c r="W37" s="134"/>
      <c r="X37" s="134"/>
      <c r="Y37" s="134"/>
      <c r="Z37" s="134"/>
      <c r="AA37" s="134"/>
      <c r="AB37" s="134"/>
      <c r="AC37" s="134"/>
      <c r="AD37" s="134"/>
      <c r="AE37" s="134"/>
      <c r="AF37" s="134"/>
      <c r="AG37" s="129"/>
    </row>
    <row r="38" spans="1:33" s="343" customFormat="1" ht="15.75" customHeight="1" x14ac:dyDescent="0.2">
      <c r="A38" s="178"/>
      <c r="B38" s="501" t="s">
        <v>185</v>
      </c>
      <c r="C38" s="501"/>
      <c r="D38" s="501"/>
      <c r="E38" s="501"/>
      <c r="F38" s="501"/>
      <c r="G38" s="501"/>
      <c r="H38" s="501"/>
      <c r="I38" s="501"/>
      <c r="J38" s="501"/>
      <c r="K38" s="501"/>
      <c r="L38" s="501"/>
      <c r="M38" s="501"/>
      <c r="N38" s="501"/>
      <c r="O38" s="501"/>
      <c r="P38" s="501"/>
      <c r="Q38" s="501"/>
      <c r="R38" s="501"/>
      <c r="S38" s="501"/>
      <c r="T38" s="501"/>
      <c r="U38" s="501"/>
      <c r="V38" s="501"/>
      <c r="W38" s="686"/>
      <c r="X38" s="686"/>
      <c r="Y38" s="686"/>
      <c r="Z38" s="686"/>
      <c r="AA38" s="686"/>
      <c r="AB38" s="687" t="s">
        <v>46</v>
      </c>
      <c r="AC38" s="687"/>
      <c r="AD38" s="687"/>
      <c r="AE38" s="687"/>
      <c r="AF38" s="687"/>
      <c r="AG38" s="129"/>
    </row>
    <row r="39" spans="1:33" s="343" customFormat="1"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3" s="343" customFormat="1" ht="15.75" customHeight="1" x14ac:dyDescent="0.2">
      <c r="A40" s="178"/>
      <c r="B40" s="501" t="s">
        <v>161</v>
      </c>
      <c r="C40" s="501"/>
      <c r="D40" s="501"/>
      <c r="E40" s="501"/>
      <c r="F40" s="501"/>
      <c r="G40" s="501"/>
      <c r="H40" s="501"/>
      <c r="I40" s="501"/>
      <c r="J40" s="501"/>
      <c r="K40" s="501"/>
      <c r="L40" s="501"/>
      <c r="M40" s="501"/>
      <c r="N40" s="501"/>
      <c r="O40" s="501"/>
      <c r="P40" s="501"/>
      <c r="Q40" s="501"/>
      <c r="R40" s="501"/>
      <c r="S40" s="501"/>
      <c r="T40" s="501"/>
      <c r="U40" s="501"/>
      <c r="V40" s="501"/>
      <c r="W40" s="180"/>
      <c r="X40" s="180"/>
      <c r="Y40" s="180"/>
      <c r="Z40" s="180"/>
      <c r="AA40" s="180"/>
      <c r="AB40" s="502" t="str">
        <f>IF(W38="","",W38)</f>
        <v/>
      </c>
      <c r="AC40" s="502"/>
      <c r="AD40" s="502"/>
      <c r="AE40" s="502"/>
      <c r="AF40" s="502"/>
      <c r="AG40" s="129"/>
    </row>
    <row r="41" spans="1:33" s="343" customFormat="1"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3" s="343" customFormat="1"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3" s="350" customFormat="1" ht="12.75" hidden="1" customHeight="1" x14ac:dyDescent="0.2">
      <c r="A43" s="133"/>
      <c r="B43" s="134"/>
      <c r="C43" s="135"/>
      <c r="D43" s="136"/>
      <c r="E43" s="136"/>
      <c r="F43" s="136"/>
      <c r="G43" s="136"/>
      <c r="H43" s="137"/>
      <c r="I43" s="137"/>
      <c r="J43" s="137"/>
      <c r="K43" s="137"/>
      <c r="L43" s="134"/>
      <c r="M43" s="134"/>
      <c r="N43" s="133"/>
      <c r="O43" s="134"/>
      <c r="P43" s="134"/>
      <c r="Q43" s="134"/>
      <c r="R43" s="134"/>
      <c r="S43" s="134"/>
      <c r="T43" s="134"/>
      <c r="U43" s="134"/>
      <c r="V43" s="134"/>
      <c r="W43" s="134"/>
      <c r="X43" s="134"/>
      <c r="Y43" s="134"/>
      <c r="Z43" s="134"/>
      <c r="AA43" s="134"/>
      <c r="AB43" s="134"/>
      <c r="AC43" s="134"/>
      <c r="AD43" s="134"/>
      <c r="AE43" s="134"/>
      <c r="AF43" s="134"/>
      <c r="AG43" s="134"/>
    </row>
    <row r="44" spans="1:33" s="343" customFormat="1"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3" s="350"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3" s="350" customFormat="1" ht="3" customHeight="1" x14ac:dyDescent="0.2">
      <c r="A46" s="133"/>
      <c r="B46" s="134"/>
      <c r="C46" s="135"/>
      <c r="D46" s="136"/>
      <c r="E46" s="136"/>
      <c r="F46" s="136"/>
      <c r="G46" s="136"/>
      <c r="H46" s="137"/>
      <c r="I46" s="137"/>
      <c r="J46" s="137"/>
      <c r="K46" s="137"/>
      <c r="L46" s="134"/>
      <c r="M46" s="134"/>
      <c r="N46" s="133"/>
      <c r="O46" s="134"/>
      <c r="P46" s="134"/>
      <c r="Q46" s="134"/>
      <c r="R46" s="134"/>
      <c r="S46" s="134"/>
      <c r="T46" s="134"/>
      <c r="U46" s="134"/>
      <c r="V46" s="134"/>
      <c r="W46" s="134"/>
      <c r="X46" s="134"/>
      <c r="Y46" s="134"/>
      <c r="Z46" s="134"/>
      <c r="AA46" s="134"/>
      <c r="AB46" s="134"/>
      <c r="AC46" s="134"/>
      <c r="AD46" s="134"/>
      <c r="AE46" s="134"/>
      <c r="AF46" s="134"/>
      <c r="AG46" s="134"/>
    </row>
    <row r="47" spans="1:33" s="343" customFormat="1" ht="15.75" x14ac:dyDescent="0.2">
      <c r="A47" s="178"/>
      <c r="B47" s="179" t="s">
        <v>188</v>
      </c>
      <c r="C47" s="181"/>
      <c r="D47" s="180"/>
      <c r="E47" s="180"/>
      <c r="F47" s="180"/>
      <c r="G47" s="180"/>
      <c r="H47" s="180"/>
      <c r="I47" s="180"/>
      <c r="J47" s="180"/>
      <c r="K47" s="180"/>
      <c r="L47" s="180"/>
      <c r="M47" s="180"/>
      <c r="N47" s="180"/>
      <c r="O47" s="180"/>
      <c r="P47" s="180"/>
      <c r="Q47" s="180"/>
      <c r="R47" s="180"/>
      <c r="S47" s="180"/>
      <c r="T47" s="180"/>
      <c r="U47" s="180"/>
      <c r="V47" s="182"/>
      <c r="W47" s="504" t="s">
        <v>189</v>
      </c>
      <c r="X47" s="504"/>
      <c r="Y47" s="504"/>
      <c r="Z47" s="504"/>
      <c r="AA47" s="504"/>
      <c r="AB47" s="505" t="s">
        <v>172</v>
      </c>
      <c r="AC47" s="505"/>
      <c r="AD47" s="505"/>
      <c r="AE47" s="505"/>
      <c r="AF47" s="505"/>
      <c r="AG47" s="129"/>
    </row>
    <row r="48" spans="1:33" s="350"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33" s="343" customFormat="1" ht="12.75" hidden="1" customHeight="1" x14ac:dyDescent="0.2">
      <c r="A49" s="183"/>
      <c r="B49" s="506"/>
      <c r="C49" s="506"/>
      <c r="D49" s="506"/>
      <c r="E49" s="506"/>
      <c r="F49" s="506"/>
      <c r="G49" s="506"/>
      <c r="H49" s="506"/>
      <c r="I49" s="506"/>
      <c r="J49" s="506"/>
      <c r="K49" s="506"/>
      <c r="L49" s="506"/>
      <c r="M49" s="506"/>
      <c r="N49" s="506"/>
      <c r="O49" s="506"/>
      <c r="P49" s="506"/>
      <c r="Q49" s="506"/>
      <c r="R49" s="506"/>
      <c r="S49" s="506"/>
      <c r="T49" s="506"/>
      <c r="U49" s="506"/>
      <c r="V49" s="506"/>
      <c r="W49" s="204"/>
      <c r="X49" s="204"/>
      <c r="Y49" s="204"/>
      <c r="Z49" s="204"/>
      <c r="AA49" s="248"/>
      <c r="AB49" s="582"/>
      <c r="AC49" s="582"/>
      <c r="AD49" s="582"/>
      <c r="AE49" s="582"/>
      <c r="AF49" s="582"/>
      <c r="AG49" s="129"/>
    </row>
    <row r="50" spans="1:33" s="343" customFormat="1" ht="12.75" hidden="1" customHeight="1" x14ac:dyDescent="0.2">
      <c r="A50" s="133"/>
      <c r="B50" s="134"/>
      <c r="C50" s="135"/>
      <c r="D50" s="136"/>
      <c r="E50" s="136"/>
      <c r="F50" s="136"/>
      <c r="G50" s="136"/>
      <c r="H50" s="137"/>
      <c r="I50" s="137"/>
      <c r="J50" s="137"/>
      <c r="K50" s="137"/>
      <c r="L50" s="134"/>
      <c r="M50" s="134"/>
      <c r="N50" s="134"/>
      <c r="O50" s="134"/>
      <c r="P50" s="134"/>
      <c r="Q50" s="134"/>
      <c r="R50" s="134"/>
      <c r="S50" s="134"/>
      <c r="T50" s="134"/>
      <c r="U50" s="134"/>
      <c r="V50" s="134"/>
      <c r="W50" s="134"/>
      <c r="X50" s="134"/>
      <c r="Y50" s="134"/>
      <c r="Z50" s="134"/>
      <c r="AA50" s="188"/>
      <c r="AB50" s="134"/>
      <c r="AC50" s="134"/>
      <c r="AD50" s="134"/>
      <c r="AE50" s="134"/>
      <c r="AF50" s="134"/>
      <c r="AG50" s="129"/>
    </row>
    <row r="51" spans="1:33" s="343" customFormat="1" ht="12.75" hidden="1" customHeight="1" x14ac:dyDescent="0.2">
      <c r="A51" s="183"/>
      <c r="B51" s="506"/>
      <c r="C51" s="506"/>
      <c r="D51" s="506"/>
      <c r="E51" s="506"/>
      <c r="F51" s="506"/>
      <c r="G51" s="506"/>
      <c r="H51" s="506"/>
      <c r="I51" s="506"/>
      <c r="J51" s="506"/>
      <c r="K51" s="506"/>
      <c r="L51" s="506"/>
      <c r="M51" s="506"/>
      <c r="N51" s="506"/>
      <c r="O51" s="506"/>
      <c r="P51" s="506"/>
      <c r="Q51" s="506"/>
      <c r="R51" s="506"/>
      <c r="S51" s="506"/>
      <c r="T51" s="506"/>
      <c r="U51" s="506"/>
      <c r="V51" s="506"/>
      <c r="W51" s="548"/>
      <c r="X51" s="548"/>
      <c r="Y51" s="548"/>
      <c r="Z51" s="548"/>
      <c r="AA51" s="548"/>
      <c r="AB51" s="582"/>
      <c r="AC51" s="582"/>
      <c r="AD51" s="582"/>
      <c r="AE51" s="582"/>
      <c r="AF51" s="582"/>
      <c r="AG51" s="129"/>
    </row>
    <row r="52" spans="1:33" s="343" customFormat="1" ht="12.75" hidden="1" customHeight="1" x14ac:dyDescent="0.2">
      <c r="A52" s="133"/>
      <c r="B52" s="186"/>
      <c r="C52" s="187"/>
      <c r="D52" s="136"/>
      <c r="E52" s="136"/>
      <c r="F52" s="136"/>
      <c r="G52" s="136"/>
      <c r="H52" s="136"/>
      <c r="I52" s="136"/>
      <c r="J52" s="136"/>
      <c r="K52" s="136"/>
      <c r="L52" s="186"/>
      <c r="M52" s="186"/>
      <c r="N52" s="186"/>
      <c r="O52" s="186"/>
      <c r="P52" s="186"/>
      <c r="Q52" s="186"/>
      <c r="R52" s="186"/>
      <c r="S52" s="186"/>
      <c r="T52" s="186"/>
      <c r="U52" s="186"/>
      <c r="V52" s="186"/>
      <c r="W52" s="134"/>
      <c r="X52" s="134"/>
      <c r="Y52" s="134"/>
      <c r="Z52" s="134"/>
      <c r="AA52" s="188"/>
      <c r="AB52" s="134"/>
      <c r="AC52" s="134"/>
      <c r="AD52" s="134"/>
      <c r="AE52" s="134"/>
      <c r="AF52" s="134"/>
      <c r="AG52" s="129"/>
    </row>
    <row r="53" spans="1:33" s="343" customFormat="1" ht="12.75" hidden="1" customHeight="1" x14ac:dyDescent="0.2">
      <c r="A53" s="183"/>
      <c r="B53" s="506"/>
      <c r="C53" s="506"/>
      <c r="D53" s="506"/>
      <c r="E53" s="506"/>
      <c r="F53" s="506"/>
      <c r="G53" s="506"/>
      <c r="H53" s="506"/>
      <c r="I53" s="506"/>
      <c r="J53" s="506"/>
      <c r="K53" s="506"/>
      <c r="L53" s="506"/>
      <c r="M53" s="506"/>
      <c r="N53" s="506"/>
      <c r="O53" s="506"/>
      <c r="P53" s="506"/>
      <c r="Q53" s="506"/>
      <c r="R53" s="506"/>
      <c r="S53" s="506"/>
      <c r="T53" s="506"/>
      <c r="U53" s="506"/>
      <c r="V53" s="506"/>
      <c r="W53" s="548"/>
      <c r="X53" s="548"/>
      <c r="Y53" s="548"/>
      <c r="Z53" s="548"/>
      <c r="AA53" s="548"/>
      <c r="AB53" s="582"/>
      <c r="AC53" s="582"/>
      <c r="AD53" s="582"/>
      <c r="AE53" s="582"/>
      <c r="AF53" s="582"/>
      <c r="AG53" s="129"/>
    </row>
    <row r="54" spans="1:33" s="343" customFormat="1"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33" s="343" customFormat="1"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48"/>
      <c r="X55" s="548"/>
      <c r="Y55" s="548"/>
      <c r="Z55" s="548"/>
      <c r="AA55" s="548"/>
      <c r="AB55" s="582"/>
      <c r="AC55" s="582"/>
      <c r="AD55" s="582"/>
      <c r="AE55" s="582"/>
      <c r="AF55" s="582"/>
      <c r="AG55" s="129"/>
    </row>
    <row r="56" spans="1:33" s="343" customFormat="1"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33" s="343" customFormat="1"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48"/>
      <c r="X57" s="548"/>
      <c r="Y57" s="548"/>
      <c r="Z57" s="548"/>
      <c r="AA57" s="548"/>
      <c r="AB57" s="582"/>
      <c r="AC57" s="582"/>
      <c r="AD57" s="582"/>
      <c r="AE57" s="582"/>
      <c r="AF57" s="582"/>
      <c r="AG57" s="129"/>
    </row>
    <row r="58" spans="1:33" s="343" customFormat="1"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33" s="343" customFormat="1"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48"/>
      <c r="X59" s="548"/>
      <c r="Y59" s="548"/>
      <c r="Z59" s="548"/>
      <c r="AA59" s="548"/>
      <c r="AB59" s="582"/>
      <c r="AC59" s="582"/>
      <c r="AD59" s="582"/>
      <c r="AE59" s="582"/>
      <c r="AF59" s="582"/>
      <c r="AG59" s="129"/>
    </row>
    <row r="60" spans="1:33" s="343" customFormat="1"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33" s="343" customFormat="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48"/>
      <c r="X61" s="548"/>
      <c r="Y61" s="548"/>
      <c r="Z61" s="548"/>
      <c r="AA61" s="548"/>
      <c r="AB61" s="508"/>
      <c r="AC61" s="508"/>
      <c r="AD61" s="508"/>
      <c r="AE61" s="508"/>
      <c r="AF61" s="508"/>
      <c r="AG61" s="129"/>
    </row>
    <row r="62" spans="1:33" s="343" customFormat="1"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33" s="343" customFormat="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48"/>
      <c r="X63" s="548"/>
      <c r="Y63" s="548"/>
      <c r="Z63" s="548"/>
      <c r="AA63" s="548"/>
      <c r="AB63" s="508"/>
      <c r="AC63" s="508"/>
      <c r="AD63" s="508"/>
      <c r="AE63" s="508"/>
      <c r="AF63" s="508"/>
      <c r="AG63" s="129"/>
    </row>
    <row r="64" spans="1:33" s="343" customFormat="1"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row>
    <row r="65" spans="1:33" s="343" customFormat="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48"/>
      <c r="X65" s="548"/>
      <c r="Y65" s="548"/>
      <c r="Z65" s="548"/>
      <c r="AA65" s="548"/>
      <c r="AB65" s="508"/>
      <c r="AC65" s="508"/>
      <c r="AD65" s="508"/>
      <c r="AE65" s="508"/>
      <c r="AF65" s="508"/>
      <c r="AG65" s="129"/>
    </row>
    <row r="66" spans="1:33" s="343" customFormat="1"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row>
    <row r="67" spans="1:33" s="343" customFormat="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48"/>
      <c r="X67" s="548"/>
      <c r="Y67" s="548"/>
      <c r="Z67" s="548"/>
      <c r="AA67" s="548"/>
      <c r="AB67" s="508"/>
      <c r="AC67" s="508"/>
      <c r="AD67" s="508"/>
      <c r="AE67" s="508"/>
      <c r="AF67" s="508"/>
      <c r="AG67" s="129"/>
    </row>
    <row r="68" spans="1:33" s="343" customFormat="1"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33" s="343" customFormat="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48"/>
      <c r="X69" s="548"/>
      <c r="Y69" s="548"/>
      <c r="Z69" s="548"/>
      <c r="AA69" s="548"/>
      <c r="AB69" s="508"/>
      <c r="AC69" s="508"/>
      <c r="AD69" s="508"/>
      <c r="AE69" s="508"/>
      <c r="AF69" s="508"/>
      <c r="AG69" s="129"/>
    </row>
    <row r="70" spans="1:33" s="343" customFormat="1"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33" s="343" customFormat="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48"/>
      <c r="X71" s="548"/>
      <c r="Y71" s="548"/>
      <c r="Z71" s="548"/>
      <c r="AA71" s="548"/>
      <c r="AB71" s="508"/>
      <c r="AC71" s="508"/>
      <c r="AD71" s="508"/>
      <c r="AE71" s="508"/>
      <c r="AF71" s="508"/>
      <c r="AG71" s="129"/>
    </row>
    <row r="72" spans="1:33" s="343" customFormat="1"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33" s="343" customFormat="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48"/>
      <c r="X73" s="548"/>
      <c r="Y73" s="548"/>
      <c r="Z73" s="548"/>
      <c r="AA73" s="548"/>
      <c r="AB73" s="508"/>
      <c r="AC73" s="508"/>
      <c r="AD73" s="508"/>
      <c r="AE73" s="508"/>
      <c r="AF73" s="508"/>
      <c r="AG73" s="129"/>
    </row>
    <row r="74" spans="1:33" s="343" customFormat="1"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256"/>
      <c r="X74" s="202"/>
      <c r="Y74" s="199"/>
      <c r="Z74" s="199"/>
      <c r="AA74" s="199"/>
      <c r="AB74" s="199"/>
      <c r="AC74" s="199"/>
      <c r="AD74" s="199"/>
      <c r="AE74" s="199"/>
      <c r="AF74" s="199"/>
      <c r="AG74" s="129"/>
    </row>
    <row r="75" spans="1:33" s="343" customFormat="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48"/>
      <c r="X75" s="548"/>
      <c r="Y75" s="548"/>
      <c r="Z75" s="548"/>
      <c r="AA75" s="548"/>
      <c r="AB75" s="508"/>
      <c r="AC75" s="508"/>
      <c r="AD75" s="508"/>
      <c r="AE75" s="508"/>
      <c r="AF75" s="508"/>
      <c r="AG75" s="129"/>
    </row>
    <row r="76" spans="1:33" s="343" customFormat="1"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33" s="343" customFormat="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48"/>
      <c r="X77" s="548"/>
      <c r="Y77" s="548"/>
      <c r="Z77" s="548"/>
      <c r="AA77" s="548"/>
      <c r="AB77" s="508"/>
      <c r="AC77" s="508"/>
      <c r="AD77" s="508"/>
      <c r="AE77" s="508"/>
      <c r="AF77" s="508"/>
      <c r="AG77" s="129"/>
    </row>
    <row r="78" spans="1:33" s="343" customFormat="1"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33" s="343" customFormat="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48"/>
      <c r="X79" s="548"/>
      <c r="Y79" s="548"/>
      <c r="Z79" s="548"/>
      <c r="AA79" s="548"/>
      <c r="AB79" s="508"/>
      <c r="AC79" s="508"/>
      <c r="AD79" s="508"/>
      <c r="AE79" s="508"/>
      <c r="AF79" s="508"/>
      <c r="AG79" s="129"/>
    </row>
    <row r="80" spans="1:33" s="343" customFormat="1"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33" s="343" customFormat="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48"/>
      <c r="X81" s="548"/>
      <c r="Y81" s="548"/>
      <c r="Z81" s="548"/>
      <c r="AA81" s="548"/>
      <c r="AB81" s="508"/>
      <c r="AC81" s="508"/>
      <c r="AD81" s="508"/>
      <c r="AE81" s="508"/>
      <c r="AF81" s="508"/>
      <c r="AG81" s="129"/>
    </row>
    <row r="82" spans="1:33" s="343" customFormat="1"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33" s="343" customFormat="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48"/>
      <c r="X83" s="548"/>
      <c r="Y83" s="548"/>
      <c r="Z83" s="548"/>
      <c r="AA83" s="548"/>
      <c r="AB83" s="508"/>
      <c r="AC83" s="508"/>
      <c r="AD83" s="508"/>
      <c r="AE83" s="508"/>
      <c r="AF83" s="508"/>
      <c r="AG83" s="129"/>
    </row>
    <row r="84" spans="1:33" s="343" customFormat="1"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33" s="343" customFormat="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48"/>
      <c r="X85" s="548"/>
      <c r="Y85" s="548"/>
      <c r="Z85" s="548"/>
      <c r="AA85" s="548"/>
      <c r="AB85" s="508"/>
      <c r="AC85" s="508"/>
      <c r="AD85" s="508"/>
      <c r="AE85" s="508"/>
      <c r="AF85" s="508"/>
      <c r="AG85" s="129"/>
    </row>
    <row r="86" spans="1:33" s="343" customFormat="1"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33" s="343" customFormat="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48"/>
      <c r="X87" s="548"/>
      <c r="Y87" s="548"/>
      <c r="Z87" s="548"/>
      <c r="AA87" s="548"/>
      <c r="AB87" s="508"/>
      <c r="AC87" s="508"/>
      <c r="AD87" s="508"/>
      <c r="AE87" s="508"/>
      <c r="AF87" s="508"/>
      <c r="AG87" s="129"/>
    </row>
    <row r="88" spans="1:33" s="343" customFormat="1"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33" s="343" customFormat="1" ht="15.75" x14ac:dyDescent="0.2">
      <c r="A89" s="178"/>
      <c r="B89" s="179" t="s">
        <v>190</v>
      </c>
      <c r="C89" s="181"/>
      <c r="D89" s="180"/>
      <c r="E89" s="180"/>
      <c r="F89" s="180"/>
      <c r="G89" s="180"/>
      <c r="H89" s="180"/>
      <c r="I89" s="180"/>
      <c r="J89" s="180"/>
      <c r="K89" s="180"/>
      <c r="L89" s="180"/>
      <c r="M89" s="180"/>
      <c r="N89" s="180"/>
      <c r="O89" s="180"/>
      <c r="P89" s="180"/>
      <c r="Q89" s="180"/>
      <c r="R89" s="180"/>
      <c r="S89" s="180"/>
      <c r="T89" s="180"/>
      <c r="U89" s="180"/>
      <c r="V89" s="182"/>
      <c r="W89" s="675" t="s">
        <v>191</v>
      </c>
      <c r="X89" s="675"/>
      <c r="Y89" s="675"/>
      <c r="Z89" s="675"/>
      <c r="AA89" s="675"/>
      <c r="AB89" s="675"/>
      <c r="AC89" s="675"/>
      <c r="AD89" s="675"/>
      <c r="AE89" s="675"/>
      <c r="AF89" s="675"/>
      <c r="AG89" s="129"/>
    </row>
    <row r="90" spans="1:33" s="350"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33" s="343" customFormat="1" ht="27" customHeight="1" x14ac:dyDescent="0.2">
      <c r="A91" s="183"/>
      <c r="B91" s="544" t="s">
        <v>220</v>
      </c>
      <c r="C91" s="544"/>
      <c r="D91" s="544"/>
      <c r="E91" s="544"/>
      <c r="F91" s="544"/>
      <c r="G91" s="544"/>
      <c r="H91" s="544"/>
      <c r="I91" s="544"/>
      <c r="J91" s="544"/>
      <c r="K91" s="544"/>
      <c r="L91" s="544"/>
      <c r="M91" s="544"/>
      <c r="N91" s="544"/>
      <c r="O91" s="544"/>
      <c r="P91" s="544"/>
      <c r="Q91" s="544"/>
      <c r="R91" s="544"/>
      <c r="S91" s="544"/>
      <c r="T91" s="544"/>
      <c r="U91" s="544"/>
      <c r="V91" s="544"/>
      <c r="W91" s="513"/>
      <c r="X91" s="513"/>
      <c r="Y91" s="513"/>
      <c r="Z91" s="513"/>
      <c r="AA91" s="513"/>
      <c r="AB91" s="513"/>
      <c r="AC91" s="513"/>
      <c r="AD91" s="513"/>
      <c r="AE91" s="513"/>
      <c r="AF91" s="513"/>
      <c r="AG91" s="129"/>
    </row>
    <row r="92" spans="1:33" s="343" customFormat="1" ht="3"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134"/>
      <c r="X92" s="134"/>
      <c r="Y92" s="134"/>
      <c r="Z92" s="134"/>
      <c r="AA92" s="134"/>
      <c r="AB92" s="134"/>
      <c r="AC92" s="134"/>
      <c r="AD92" s="134"/>
      <c r="AE92" s="134"/>
      <c r="AF92" s="134"/>
      <c r="AG92" s="129"/>
    </row>
    <row r="93" spans="1:33" s="343" customFormat="1" ht="26.25" customHeight="1" x14ac:dyDescent="0.2">
      <c r="A93" s="183"/>
      <c r="B93" s="506" t="s">
        <v>412</v>
      </c>
      <c r="C93" s="506"/>
      <c r="D93" s="506"/>
      <c r="E93" s="506"/>
      <c r="F93" s="506"/>
      <c r="G93" s="506"/>
      <c r="H93" s="506"/>
      <c r="I93" s="506"/>
      <c r="J93" s="506"/>
      <c r="K93" s="506"/>
      <c r="L93" s="506"/>
      <c r="M93" s="506"/>
      <c r="N93" s="506"/>
      <c r="O93" s="506"/>
      <c r="P93" s="506"/>
      <c r="Q93" s="506"/>
      <c r="R93" s="506"/>
      <c r="S93" s="506"/>
      <c r="T93" s="506"/>
      <c r="U93" s="506"/>
      <c r="V93" s="506"/>
      <c r="W93" s="513"/>
      <c r="X93" s="513"/>
      <c r="Y93" s="513"/>
      <c r="Z93" s="513"/>
      <c r="AA93" s="513"/>
      <c r="AB93" s="513"/>
      <c r="AC93" s="513"/>
      <c r="AD93" s="513"/>
      <c r="AE93" s="513"/>
      <c r="AF93" s="513"/>
      <c r="AG93" s="129"/>
    </row>
    <row r="94" spans="1:33" s="343" customFormat="1" ht="7.5" hidden="1"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row>
    <row r="95" spans="1:33" s="343" customFormat="1" ht="36.75" hidden="1" customHeight="1" x14ac:dyDescent="0.2">
      <c r="A95" s="183"/>
      <c r="B95" s="506"/>
      <c r="C95" s="506"/>
      <c r="D95" s="506"/>
      <c r="E95" s="506"/>
      <c r="F95" s="506"/>
      <c r="G95" s="506"/>
      <c r="H95" s="506"/>
      <c r="I95" s="506"/>
      <c r="J95" s="506"/>
      <c r="K95" s="506"/>
      <c r="L95" s="506"/>
      <c r="M95" s="506"/>
      <c r="N95" s="506"/>
      <c r="O95" s="506"/>
      <c r="P95" s="506"/>
      <c r="Q95" s="506"/>
      <c r="R95" s="506"/>
      <c r="S95" s="506"/>
      <c r="T95" s="506"/>
      <c r="U95" s="506"/>
      <c r="V95" s="506"/>
      <c r="W95" s="583"/>
      <c r="X95" s="583"/>
      <c r="Y95" s="583"/>
      <c r="Z95" s="583"/>
      <c r="AA95" s="583"/>
      <c r="AB95" s="583"/>
      <c r="AC95" s="583"/>
      <c r="AD95" s="583"/>
      <c r="AE95" s="583"/>
      <c r="AF95" s="583"/>
      <c r="AG95" s="129"/>
    </row>
    <row r="96" spans="1:33" s="343" customFormat="1" ht="3" customHeight="1" x14ac:dyDescent="0.2">
      <c r="A96" s="133"/>
      <c r="B96" s="242"/>
      <c r="C96" s="243"/>
      <c r="D96" s="244"/>
      <c r="E96" s="244"/>
      <c r="F96" s="244"/>
      <c r="G96" s="244"/>
      <c r="H96" s="244"/>
      <c r="I96" s="244"/>
      <c r="J96" s="244"/>
      <c r="K96" s="244"/>
      <c r="L96" s="242"/>
      <c r="M96" s="242"/>
      <c r="N96" s="242"/>
      <c r="O96" s="242"/>
      <c r="P96" s="242"/>
      <c r="Q96" s="242"/>
      <c r="R96" s="242"/>
      <c r="S96" s="242"/>
      <c r="T96" s="242"/>
      <c r="U96" s="242"/>
      <c r="V96" s="242"/>
      <c r="W96" s="134"/>
      <c r="X96" s="134"/>
      <c r="Y96" s="134"/>
      <c r="Z96" s="134"/>
      <c r="AA96" s="134"/>
      <c r="AB96" s="134"/>
      <c r="AC96" s="134"/>
      <c r="AD96" s="134"/>
      <c r="AE96" s="134"/>
      <c r="AF96" s="134"/>
      <c r="AG96" s="129"/>
    </row>
    <row r="97" spans="1:37" s="343" customFormat="1" ht="14.25" customHeight="1" x14ac:dyDescent="0.2">
      <c r="A97" s="183"/>
      <c r="B97" s="506" t="s">
        <v>413</v>
      </c>
      <c r="C97" s="506"/>
      <c r="D97" s="506"/>
      <c r="E97" s="506"/>
      <c r="F97" s="506"/>
      <c r="G97" s="506"/>
      <c r="H97" s="506"/>
      <c r="I97" s="506"/>
      <c r="J97" s="506"/>
      <c r="K97" s="506"/>
      <c r="L97" s="506"/>
      <c r="M97" s="506"/>
      <c r="N97" s="506"/>
      <c r="O97" s="506"/>
      <c r="P97" s="506"/>
      <c r="Q97" s="506"/>
      <c r="R97" s="506"/>
      <c r="S97" s="506"/>
      <c r="T97" s="506"/>
      <c r="U97" s="506"/>
      <c r="V97" s="506"/>
      <c r="W97" s="583"/>
      <c r="X97" s="583"/>
      <c r="Y97" s="583"/>
      <c r="Z97" s="583"/>
      <c r="AA97" s="583"/>
      <c r="AB97" s="583"/>
      <c r="AC97" s="583"/>
      <c r="AD97" s="583"/>
      <c r="AE97" s="583"/>
      <c r="AF97" s="583"/>
      <c r="AG97" s="129"/>
    </row>
    <row r="98" spans="1:37" s="343" customFormat="1" ht="12.75"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134"/>
      <c r="X98" s="134"/>
      <c r="Y98" s="134"/>
      <c r="Z98" s="134"/>
      <c r="AA98" s="134"/>
      <c r="AB98" s="134"/>
      <c r="AC98" s="134"/>
      <c r="AD98" s="134"/>
      <c r="AE98" s="134"/>
      <c r="AF98" s="134"/>
      <c r="AG98" s="129"/>
    </row>
    <row r="99" spans="1:37" s="343" customFormat="1" hidden="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13"/>
      <c r="X99" s="513"/>
      <c r="Y99" s="513"/>
      <c r="Z99" s="513"/>
      <c r="AA99" s="513"/>
      <c r="AB99" s="513"/>
      <c r="AC99" s="513"/>
      <c r="AD99" s="513"/>
      <c r="AE99" s="513"/>
      <c r="AF99" s="513"/>
      <c r="AG99" s="129"/>
    </row>
    <row r="100" spans="1:37" s="343" customFormat="1" ht="12.75" hidden="1"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29"/>
    </row>
    <row r="101" spans="1:37" s="343" customFormat="1" hidden="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13"/>
      <c r="X101" s="513"/>
      <c r="Y101" s="513"/>
      <c r="Z101" s="513"/>
      <c r="AA101" s="513"/>
      <c r="AB101" s="513"/>
      <c r="AC101" s="513"/>
      <c r="AD101" s="513"/>
      <c r="AE101" s="513"/>
      <c r="AF101" s="513"/>
      <c r="AG101" s="129"/>
    </row>
    <row r="102" spans="1:37" s="343" customFormat="1" ht="12.75" hidden="1" customHeight="1" x14ac:dyDescent="0.2">
      <c r="A102" s="133"/>
      <c r="B102" s="186"/>
      <c r="C102" s="187"/>
      <c r="D102" s="136"/>
      <c r="E102" s="136"/>
      <c r="F102" s="136"/>
      <c r="G102" s="136"/>
      <c r="H102" s="136"/>
      <c r="I102" s="136"/>
      <c r="J102" s="136"/>
      <c r="K102" s="136"/>
      <c r="L102" s="186"/>
      <c r="M102" s="186"/>
      <c r="N102" s="186"/>
      <c r="O102" s="186"/>
      <c r="P102" s="186"/>
      <c r="Q102" s="186"/>
      <c r="R102" s="186"/>
      <c r="S102" s="186"/>
      <c r="T102" s="186"/>
      <c r="U102" s="186"/>
      <c r="V102" s="186"/>
      <c r="W102" s="134"/>
      <c r="X102" s="134"/>
      <c r="Y102" s="134"/>
      <c r="Z102" s="134"/>
      <c r="AA102" s="134"/>
      <c r="AB102" s="134"/>
      <c r="AC102" s="134"/>
      <c r="AD102" s="134"/>
      <c r="AE102" s="134"/>
      <c r="AF102" s="134"/>
      <c r="AG102" s="129"/>
    </row>
    <row r="103" spans="1:37" s="343" customFormat="1" hidden="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3"/>
      <c r="X103" s="513"/>
      <c r="Y103" s="513"/>
      <c r="Z103" s="513"/>
      <c r="AA103" s="513"/>
      <c r="AB103" s="513"/>
      <c r="AC103" s="513"/>
      <c r="AD103" s="513"/>
      <c r="AE103" s="513"/>
      <c r="AF103" s="513"/>
      <c r="AG103" s="129"/>
    </row>
    <row r="104" spans="1:37" s="343" customFormat="1" ht="12.75" hidden="1" customHeight="1" x14ac:dyDescent="0.2">
      <c r="A104" s="133"/>
      <c r="B104" s="134"/>
      <c r="C104" s="135"/>
      <c r="D104" s="136"/>
      <c r="E104" s="136"/>
      <c r="F104" s="136"/>
      <c r="G104" s="136"/>
      <c r="H104" s="137"/>
      <c r="I104" s="137"/>
      <c r="J104" s="137"/>
      <c r="K104" s="137"/>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29"/>
    </row>
    <row r="105" spans="1:37" s="343" customFormat="1" hidden="1" x14ac:dyDescent="0.2">
      <c r="A105" s="183"/>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13"/>
      <c r="X105" s="513"/>
      <c r="Y105" s="513"/>
      <c r="Z105" s="513"/>
      <c r="AA105" s="513"/>
      <c r="AB105" s="513"/>
      <c r="AC105" s="513"/>
      <c r="AD105" s="513"/>
      <c r="AE105" s="513"/>
      <c r="AF105" s="513"/>
      <c r="AG105" s="129"/>
    </row>
    <row r="106" spans="1:37" s="343" customFormat="1" ht="3" customHeight="1" x14ac:dyDescent="0.2">
      <c r="A106" s="133"/>
      <c r="B106" s="186"/>
      <c r="C106" s="187"/>
      <c r="D106" s="136"/>
      <c r="E106" s="136"/>
      <c r="F106" s="136"/>
      <c r="G106" s="136"/>
      <c r="H106" s="136"/>
      <c r="I106" s="136"/>
      <c r="J106" s="136"/>
      <c r="K106" s="136"/>
      <c r="L106" s="186"/>
      <c r="M106" s="186"/>
      <c r="N106" s="186"/>
      <c r="O106" s="186"/>
      <c r="P106" s="186"/>
      <c r="Q106" s="186"/>
      <c r="R106" s="186"/>
      <c r="S106" s="186"/>
      <c r="T106" s="186"/>
      <c r="U106" s="186"/>
      <c r="V106" s="186"/>
      <c r="W106" s="134"/>
      <c r="X106" s="134"/>
      <c r="Y106" s="134"/>
      <c r="Z106" s="134"/>
      <c r="AA106" s="134"/>
      <c r="AB106" s="134"/>
      <c r="AC106" s="134"/>
      <c r="AD106" s="134"/>
      <c r="AE106" s="134"/>
      <c r="AF106" s="134"/>
      <c r="AG106" s="129"/>
    </row>
    <row r="107" spans="1:37" s="343" customFormat="1" ht="25.5" customHeight="1" x14ac:dyDescent="0.2">
      <c r="A107" s="183"/>
      <c r="B107" s="552" t="s">
        <v>351</v>
      </c>
      <c r="C107" s="552"/>
      <c r="D107" s="552"/>
      <c r="E107" s="552"/>
      <c r="F107" s="552"/>
      <c r="G107" s="552"/>
      <c r="H107" s="552"/>
      <c r="I107" s="552"/>
      <c r="J107" s="552"/>
      <c r="K107" s="552"/>
      <c r="L107" s="552"/>
      <c r="M107" s="552"/>
      <c r="N107" s="552"/>
      <c r="O107" s="552"/>
      <c r="P107" s="552"/>
      <c r="Q107" s="552"/>
      <c r="R107" s="552"/>
      <c r="S107" s="552"/>
      <c r="T107" s="552"/>
      <c r="U107" s="552"/>
      <c r="V107" s="552"/>
      <c r="W107" s="513"/>
      <c r="X107" s="513"/>
      <c r="Y107" s="513"/>
      <c r="Z107" s="513"/>
      <c r="AA107" s="513"/>
      <c r="AB107" s="513"/>
      <c r="AC107" s="513"/>
      <c r="AD107" s="513"/>
      <c r="AE107" s="513"/>
      <c r="AF107" s="513"/>
      <c r="AG107" s="129"/>
    </row>
    <row r="108" spans="1:37" s="343" customFormat="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37" s="343" customFormat="1" ht="12.75" customHeight="1" x14ac:dyDescent="0.2">
      <c r="A109" s="183"/>
      <c r="B109" s="515" t="s">
        <v>196</v>
      </c>
      <c r="C109" s="515"/>
      <c r="D109" s="515"/>
      <c r="E109" s="515"/>
      <c r="F109" s="642"/>
      <c r="G109" s="642"/>
      <c r="H109" s="642"/>
      <c r="I109" s="642"/>
      <c r="J109" s="642"/>
      <c r="K109" s="642"/>
      <c r="L109" s="642"/>
      <c r="M109" s="642"/>
      <c r="N109" s="642"/>
      <c r="O109" s="642"/>
      <c r="P109" s="642"/>
      <c r="Q109" s="642"/>
      <c r="R109" s="642"/>
      <c r="S109" s="642"/>
      <c r="T109" s="642"/>
      <c r="U109" s="642"/>
      <c r="V109" s="642"/>
      <c r="W109" s="513"/>
      <c r="X109" s="513"/>
      <c r="Y109" s="513"/>
      <c r="Z109" s="513"/>
      <c r="AA109" s="513"/>
      <c r="AB109" s="513"/>
      <c r="AC109" s="513"/>
      <c r="AD109" s="513"/>
      <c r="AE109" s="513"/>
      <c r="AF109" s="513"/>
      <c r="AG109" s="129"/>
    </row>
    <row r="110" spans="1:37" s="39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row>
    <row r="111" spans="1:37" s="395"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H111" s="358"/>
      <c r="AI111" s="358"/>
      <c r="AJ111" s="358"/>
      <c r="AK111" s="358"/>
    </row>
    <row r="112" spans="1:37" s="350" customFormat="1" ht="12.75" hidden="1" customHeight="1" x14ac:dyDescent="0.2">
      <c r="A112" s="133"/>
      <c r="B112" s="622" t="s">
        <v>414</v>
      </c>
      <c r="C112" s="622"/>
      <c r="D112" s="622"/>
      <c r="E112" s="622"/>
      <c r="F112" s="622"/>
      <c r="G112" s="622"/>
      <c r="H112" s="622"/>
      <c r="I112" s="622"/>
      <c r="J112" s="622"/>
      <c r="K112" s="622"/>
      <c r="L112" s="622"/>
      <c r="M112" s="622"/>
      <c r="N112" s="622"/>
      <c r="O112" s="622"/>
      <c r="P112" s="622"/>
      <c r="Q112" s="622"/>
      <c r="R112" s="622"/>
      <c r="S112" s="622"/>
      <c r="T112" s="622"/>
      <c r="U112" s="622"/>
      <c r="V112" s="622"/>
      <c r="W112" s="622"/>
      <c r="X112" s="622"/>
      <c r="Y112" s="622"/>
      <c r="Z112" s="622"/>
      <c r="AA112" s="622"/>
      <c r="AB112" s="622"/>
      <c r="AC112" s="622"/>
      <c r="AD112" s="622"/>
      <c r="AE112" s="622"/>
      <c r="AF112" s="622"/>
      <c r="AG112" s="209"/>
      <c r="AH112" s="359"/>
      <c r="AI112" s="359"/>
      <c r="AJ112" s="359"/>
      <c r="AK112" s="359"/>
    </row>
    <row r="113" spans="1:33" s="350" customFormat="1" ht="2.25" customHeight="1" x14ac:dyDescent="0.2">
      <c r="A113" s="185"/>
      <c r="B113" s="360"/>
      <c r="C113" s="361"/>
      <c r="D113" s="362"/>
      <c r="E113" s="362"/>
      <c r="F113" s="362"/>
      <c r="G113" s="362"/>
      <c r="H113" s="362"/>
      <c r="I113" s="362"/>
      <c r="J113" s="362"/>
      <c r="K113" s="362"/>
      <c r="L113" s="363"/>
      <c r="M113" s="363"/>
      <c r="N113" s="185"/>
      <c r="O113" s="363"/>
      <c r="P113" s="363"/>
      <c r="Q113" s="363"/>
      <c r="R113" s="363"/>
      <c r="S113" s="363"/>
      <c r="T113" s="363"/>
      <c r="U113" s="363"/>
      <c r="V113" s="363"/>
      <c r="W113" s="363"/>
      <c r="X113" s="363"/>
      <c r="Y113" s="363"/>
      <c r="Z113" s="363"/>
      <c r="AA113" s="363"/>
      <c r="AB113" s="363"/>
      <c r="AC113" s="363"/>
      <c r="AD113" s="363"/>
      <c r="AE113" s="363"/>
      <c r="AF113" s="363"/>
      <c r="AG113" s="134"/>
    </row>
    <row r="114" spans="1:33" s="343" customFormat="1" ht="3" customHeight="1" x14ac:dyDescent="0.2">
      <c r="A114" s="133"/>
      <c r="B114" s="134"/>
      <c r="C114" s="135"/>
      <c r="D114" s="136"/>
      <c r="E114" s="136"/>
      <c r="F114" s="136"/>
      <c r="G114" s="136"/>
      <c r="H114" s="137"/>
      <c r="I114" s="137"/>
      <c r="J114" s="137"/>
      <c r="K114" s="137"/>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29"/>
    </row>
    <row r="115" spans="1:33" s="343" customFormat="1" ht="15.75" customHeight="1" x14ac:dyDescent="0.2">
      <c r="A115" s="178"/>
      <c r="B115" s="179" t="s">
        <v>199</v>
      </c>
      <c r="C115" s="181"/>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29"/>
    </row>
    <row r="116" spans="1:33" s="343" customFormat="1" ht="12.75" customHeight="1" x14ac:dyDescent="0.2">
      <c r="A116" s="133"/>
      <c r="B116" s="622" t="s">
        <v>46</v>
      </c>
      <c r="C116" s="622"/>
      <c r="D116" s="622"/>
      <c r="E116" s="622"/>
      <c r="F116" s="622"/>
      <c r="G116" s="622"/>
      <c r="H116" s="622"/>
      <c r="I116" s="622"/>
      <c r="J116" s="622"/>
      <c r="K116" s="622"/>
      <c r="L116" s="622"/>
      <c r="M116" s="622"/>
      <c r="N116" s="622"/>
      <c r="O116" s="622"/>
      <c r="P116" s="622"/>
      <c r="Q116" s="622"/>
      <c r="R116" s="622"/>
      <c r="S116" s="622"/>
      <c r="T116" s="622"/>
      <c r="U116" s="622"/>
      <c r="V116" s="622"/>
      <c r="W116" s="622"/>
      <c r="X116" s="622"/>
      <c r="Y116" s="622"/>
      <c r="Z116" s="622"/>
      <c r="AA116" s="622"/>
      <c r="AB116" s="622"/>
      <c r="AC116" s="622"/>
      <c r="AD116" s="622"/>
      <c r="AE116" s="622"/>
      <c r="AF116" s="622"/>
      <c r="AG116" s="129"/>
    </row>
    <row r="117" spans="1:33" s="343" customFormat="1"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3" s="343" customFormat="1"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3" s="343" customFormat="1" ht="15.75" x14ac:dyDescent="0.2">
      <c r="A119" s="178"/>
      <c r="B119" s="179" t="s">
        <v>200</v>
      </c>
      <c r="C119" s="181"/>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29"/>
    </row>
    <row r="120" spans="1:33" s="343" customFormat="1" ht="37.5" customHeight="1" x14ac:dyDescent="0.2">
      <c r="A120" s="133"/>
      <c r="B120" s="506" t="s">
        <v>415</v>
      </c>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129"/>
    </row>
    <row r="121" spans="1:33" s="3" customFormat="1"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3" s="343" customFormat="1" ht="3" customHeight="1" x14ac:dyDescent="0.2">
      <c r="A122" s="133"/>
      <c r="B122" s="134"/>
      <c r="C122" s="135"/>
      <c r="D122" s="396"/>
      <c r="E122" s="396"/>
      <c r="F122" s="396"/>
      <c r="G122" s="397"/>
      <c r="H122" s="397"/>
      <c r="I122" s="397"/>
      <c r="J122" s="397"/>
      <c r="K122" s="397"/>
      <c r="L122" s="332"/>
      <c r="M122" s="332"/>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3" s="343" customFormat="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selectLockedCells="1" selectUnlockedCells="1"/>
  <mergeCells count="129">
    <mergeCell ref="B112:AF112"/>
    <mergeCell ref="B116:AF116"/>
    <mergeCell ref="B120:AF120"/>
    <mergeCell ref="A123:AF123"/>
    <mergeCell ref="B105:V105"/>
    <mergeCell ref="W105:AF105"/>
    <mergeCell ref="B107:V107"/>
    <mergeCell ref="W107:AF107"/>
    <mergeCell ref="B108:V108"/>
    <mergeCell ref="B109:E109"/>
    <mergeCell ref="F109:V109"/>
    <mergeCell ref="W109:AF109"/>
    <mergeCell ref="B99:V99"/>
    <mergeCell ref="W99:AF99"/>
    <mergeCell ref="B101:V101"/>
    <mergeCell ref="W101:AF101"/>
    <mergeCell ref="B103:V103"/>
    <mergeCell ref="W103:AF103"/>
    <mergeCell ref="B93:V93"/>
    <mergeCell ref="W93:AF93"/>
    <mergeCell ref="B95:V95"/>
    <mergeCell ref="W95:AF95"/>
    <mergeCell ref="B97:V97"/>
    <mergeCell ref="W97:AF97"/>
    <mergeCell ref="W85:AA85"/>
    <mergeCell ref="AB85:AF85"/>
    <mergeCell ref="W87:AA87"/>
    <mergeCell ref="AB87:AF87"/>
    <mergeCell ref="W89:AF89"/>
    <mergeCell ref="B91:V91"/>
    <mergeCell ref="W91:AF91"/>
    <mergeCell ref="W79:AA79"/>
    <mergeCell ref="AB79:AF79"/>
    <mergeCell ref="W81:AA81"/>
    <mergeCell ref="AB81:AF81"/>
    <mergeCell ref="W83:AA83"/>
    <mergeCell ref="AB83:AF83"/>
    <mergeCell ref="W73:AA73"/>
    <mergeCell ref="AB73:AF73"/>
    <mergeCell ref="W75:AA75"/>
    <mergeCell ref="AB75:AF75"/>
    <mergeCell ref="W77:AA77"/>
    <mergeCell ref="AB77:AF77"/>
    <mergeCell ref="B67:V67"/>
    <mergeCell ref="W67:AA67"/>
    <mergeCell ref="AB67:AF67"/>
    <mergeCell ref="W69:AA69"/>
    <mergeCell ref="AB69:AF69"/>
    <mergeCell ref="W71:AA71"/>
    <mergeCell ref="AB71:AF71"/>
    <mergeCell ref="B63:V63"/>
    <mergeCell ref="W63:AA63"/>
    <mergeCell ref="AB63:AF63"/>
    <mergeCell ref="B65:V65"/>
    <mergeCell ref="W65:AA65"/>
    <mergeCell ref="AB65:AF65"/>
    <mergeCell ref="B59:V59"/>
    <mergeCell ref="W59:AA59"/>
    <mergeCell ref="AB59:AF59"/>
    <mergeCell ref="B61:V61"/>
    <mergeCell ref="W61:AA61"/>
    <mergeCell ref="AB61:AF61"/>
    <mergeCell ref="B55:V55"/>
    <mergeCell ref="W55:AA55"/>
    <mergeCell ref="AB55:AF55"/>
    <mergeCell ref="B57:V57"/>
    <mergeCell ref="W57:AA57"/>
    <mergeCell ref="AB57:AF57"/>
    <mergeCell ref="B49:V49"/>
    <mergeCell ref="AB49:AF49"/>
    <mergeCell ref="B51:V51"/>
    <mergeCell ref="W51:AA51"/>
    <mergeCell ref="AB51:AF51"/>
    <mergeCell ref="B53:V53"/>
    <mergeCell ref="W53:AA53"/>
    <mergeCell ref="AB53:AF53"/>
    <mergeCell ref="B42:V42"/>
    <mergeCell ref="AB42:AF42"/>
    <mergeCell ref="B44:AF44"/>
    <mergeCell ref="B45:AF45"/>
    <mergeCell ref="W47:AA47"/>
    <mergeCell ref="AB47:AF47"/>
    <mergeCell ref="B34:AF34"/>
    <mergeCell ref="B35:AF35"/>
    <mergeCell ref="B38:V38"/>
    <mergeCell ref="W38:AA38"/>
    <mergeCell ref="AB38:AF38"/>
    <mergeCell ref="B40:V40"/>
    <mergeCell ref="AB40:AF40"/>
    <mergeCell ref="W30:AA30"/>
    <mergeCell ref="AB30:AF30"/>
    <mergeCell ref="B31:E31"/>
    <mergeCell ref="G31:V31"/>
    <mergeCell ref="W31:AA31"/>
    <mergeCell ref="AB31:AF31"/>
    <mergeCell ref="W28:AA28"/>
    <mergeCell ref="AB28:AF28"/>
    <mergeCell ref="B29:E29"/>
    <mergeCell ref="G29:V29"/>
    <mergeCell ref="W29:AA29"/>
    <mergeCell ref="AB29:AF29"/>
    <mergeCell ref="B26:E26"/>
    <mergeCell ref="G26:V26"/>
    <mergeCell ref="W26:AA26"/>
    <mergeCell ref="AB26:AF26"/>
    <mergeCell ref="W27:AA27"/>
    <mergeCell ref="AB27:AF27"/>
    <mergeCell ref="B17:O19"/>
    <mergeCell ref="R17:AF19"/>
    <mergeCell ref="F24:V24"/>
    <mergeCell ref="W24:AA24"/>
    <mergeCell ref="AB24:AF24"/>
    <mergeCell ref="B25:E25"/>
    <mergeCell ref="G25:V25"/>
    <mergeCell ref="W25:AA25"/>
    <mergeCell ref="AB25:AF25"/>
    <mergeCell ref="B6:O7"/>
    <mergeCell ref="R6:AF7"/>
    <mergeCell ref="B11:O13"/>
    <mergeCell ref="R11:X11"/>
    <mergeCell ref="Y11:AF11"/>
    <mergeCell ref="R12:X13"/>
    <mergeCell ref="Y12:AF13"/>
    <mergeCell ref="B1:D1"/>
    <mergeCell ref="J1:O1"/>
    <mergeCell ref="Q1:V1"/>
    <mergeCell ref="W1:AA1"/>
    <mergeCell ref="AB1:AF1"/>
    <mergeCell ref="B3:AF3"/>
  </mergeCells>
  <conditionalFormatting sqref="A122:AF122">
    <cfRule type="expression" dxfId="3" priority="1" stopIfTrue="1">
      <formula>$Q$1="progetto"</formula>
    </cfRule>
    <cfRule type="expression" dxfId="2" priority="2" stopIfTrue="1">
      <formula>$Q$1="as built"</formula>
    </cfRule>
    <cfRule type="expression" dxfId="1" priority="3" stopIfTrue="1">
      <formula>$Q$1="esercizio"</formula>
    </cfRule>
  </conditionalFormatting>
  <conditionalFormatting sqref="B91:V91 B93:V93">
    <cfRule type="expression" dxfId="0" priority="4" stopIfTrue="1">
      <formula>$B$92="-"</formula>
    </cfRule>
  </conditionalFormatting>
  <dataValidations xWindow="28768" yWindow="64775" count="1">
    <dataValidation type="list" allowBlank="1" showErrorMessage="1" sqref="W38:AA38">
      <formula1>"-1,0,3,5"</formula1>
      <formula2>0</formula2>
    </dataValidation>
  </dataValidations>
  <printOptions horizontalCentered="1"/>
  <pageMargins left="0.78749999999999998" right="0.78749999999999998" top="0.78749999999999998" bottom="0.78749999999999998" header="0.51180555555555551" footer="0.51180555555555551"/>
  <pageSetup paperSize="9" scale="75" firstPageNumber="0" orientation="portrait" horizontalDpi="300" verticalDpi="300"/>
  <headerFooter alignWithMargins="0">
    <oddFooter>&amp;CRedatto con il contributo tecnico scientifico di ITC - CNR, iiSBE Italia ed Environment Park</oddFooter>
  </headerFooter>
  <rowBreaks count="1" manualBreakCount="1">
    <brk id="1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zoomScaleSheetLayoutView="100" workbookViewId="0">
      <selection activeCell="C24" sqref="C24:O24"/>
    </sheetView>
  </sheetViews>
  <sheetFormatPr defaultColWidth="0" defaultRowHeight="12.75" zeroHeight="1" x14ac:dyDescent="0.2"/>
  <cols>
    <col min="1" max="1" width="1.7109375" style="88" customWidth="1"/>
    <col min="2" max="15" width="6.7109375" style="1" customWidth="1"/>
    <col min="16" max="16" width="4.7109375" style="1" customWidth="1"/>
    <col min="17" max="18" width="8.42578125" style="1" customWidth="1"/>
    <col min="19" max="19" width="1.7109375" style="1" customWidth="1"/>
    <col min="20" max="16384" width="0" style="1" hidden="1"/>
  </cols>
  <sheetData>
    <row r="1" spans="1:22" s="3" customFormat="1" ht="12.75" customHeight="1" x14ac:dyDescent="0.2">
      <c r="A1"/>
      <c r="B1"/>
      <c r="C1"/>
      <c r="D1"/>
      <c r="E1"/>
      <c r="F1"/>
      <c r="G1"/>
      <c r="H1"/>
      <c r="I1"/>
      <c r="J1"/>
      <c r="K1"/>
      <c r="L1"/>
      <c r="M1"/>
      <c r="N1"/>
      <c r="O1"/>
      <c r="P1"/>
      <c r="Q1" s="447" t="s">
        <v>157</v>
      </c>
      <c r="R1" s="447" t="s">
        <v>158</v>
      </c>
      <c r="S1" s="2"/>
      <c r="U1" s="89">
        <v>0</v>
      </c>
    </row>
    <row r="2" spans="1:22" s="3" customFormat="1" ht="12.75" customHeight="1" x14ac:dyDescent="0.2">
      <c r="A2"/>
      <c r="B2"/>
      <c r="C2"/>
      <c r="D2"/>
      <c r="E2"/>
      <c r="F2"/>
      <c r="G2"/>
      <c r="H2"/>
      <c r="I2"/>
      <c r="J2"/>
      <c r="K2"/>
      <c r="L2"/>
      <c r="M2"/>
      <c r="N2"/>
      <c r="O2"/>
      <c r="P2"/>
      <c r="Q2" s="447"/>
      <c r="R2" s="447"/>
      <c r="S2" s="2"/>
      <c r="U2" s="89">
        <v>2</v>
      </c>
    </row>
    <row r="3" spans="1:22" s="3" customFormat="1" ht="12.75" customHeight="1" x14ac:dyDescent="0.2">
      <c r="A3"/>
      <c r="B3"/>
      <c r="C3"/>
      <c r="D3"/>
      <c r="E3"/>
      <c r="F3"/>
      <c r="G3"/>
      <c r="H3"/>
      <c r="I3"/>
      <c r="J3"/>
      <c r="K3"/>
      <c r="L3"/>
      <c r="M3"/>
      <c r="N3"/>
      <c r="O3"/>
      <c r="P3"/>
      <c r="Q3" s="447"/>
      <c r="R3" s="447"/>
      <c r="S3" s="2"/>
      <c r="U3" s="89">
        <v>3</v>
      </c>
    </row>
    <row r="4" spans="1:22" s="3" customFormat="1" ht="12.75" customHeight="1" x14ac:dyDescent="0.2">
      <c r="A4"/>
      <c r="B4"/>
      <c r="C4"/>
      <c r="D4"/>
      <c r="E4"/>
      <c r="F4"/>
      <c r="G4"/>
      <c r="H4"/>
      <c r="I4"/>
      <c r="J4"/>
      <c r="K4"/>
      <c r="L4"/>
      <c r="M4"/>
      <c r="N4"/>
      <c r="O4"/>
      <c r="P4"/>
      <c r="Q4" s="447"/>
      <c r="R4" s="447"/>
      <c r="S4" s="2"/>
      <c r="U4" s="89"/>
    </row>
    <row r="5" spans="1:22" s="3" customFormat="1" ht="12.75" customHeight="1" x14ac:dyDescent="0.2">
      <c r="A5"/>
      <c r="B5"/>
      <c r="C5"/>
      <c r="D5"/>
      <c r="E5"/>
      <c r="F5"/>
      <c r="G5"/>
      <c r="H5"/>
      <c r="I5"/>
      <c r="J5"/>
      <c r="K5"/>
      <c r="L5"/>
      <c r="M5" s="448"/>
      <c r="N5" s="448"/>
      <c r="O5" s="448"/>
      <c r="P5"/>
      <c r="Q5" s="447"/>
      <c r="R5" s="447"/>
      <c r="S5" s="2"/>
      <c r="U5" s="89"/>
    </row>
    <row r="6" spans="1:22" s="3" customFormat="1" ht="12.75" customHeight="1" x14ac:dyDescent="0.2">
      <c r="A6"/>
      <c r="B6"/>
      <c r="C6"/>
      <c r="D6"/>
      <c r="E6"/>
      <c r="F6"/>
      <c r="G6"/>
      <c r="H6" s="448"/>
      <c r="I6" s="448"/>
      <c r="J6" s="448"/>
      <c r="K6" s="448"/>
      <c r="L6" s="448"/>
      <c r="M6" s="448"/>
      <c r="N6" s="448"/>
      <c r="O6" s="448"/>
      <c r="P6"/>
      <c r="Q6" s="447"/>
      <c r="R6" s="447"/>
      <c r="S6" s="2"/>
      <c r="U6" s="89"/>
    </row>
    <row r="7" spans="1:22" s="3" customFormat="1" ht="12.75" customHeight="1" x14ac:dyDescent="0.2">
      <c r="A7" s="10"/>
      <c r="B7"/>
      <c r="C7"/>
      <c r="D7"/>
      <c r="E7"/>
      <c r="F7"/>
      <c r="G7"/>
      <c r="H7" s="90"/>
      <c r="I7" s="90"/>
      <c r="J7" s="90"/>
      <c r="K7" s="90"/>
      <c r="L7" s="90"/>
      <c r="M7" s="90"/>
      <c r="N7" s="90"/>
      <c r="O7" s="91" t="str">
        <f>PROGETTO!A3</f>
        <v>Protocollo ITACA CAMPANIA</v>
      </c>
      <c r="P7"/>
      <c r="Q7" s="447"/>
      <c r="R7" s="447"/>
      <c r="S7" s="2"/>
      <c r="U7" s="89"/>
    </row>
    <row r="8" spans="1:22" s="3" customFormat="1" ht="12.75" customHeight="1" x14ac:dyDescent="0.2">
      <c r="A8" s="449"/>
      <c r="B8" s="448"/>
      <c r="C8" s="448"/>
      <c r="D8" s="448"/>
      <c r="E8"/>
      <c r="F8"/>
      <c r="G8"/>
      <c r="H8" s="450" t="str">
        <f>PROGETTO!A5</f>
        <v>Protocollo Sintetico</v>
      </c>
      <c r="I8" s="450"/>
      <c r="J8" s="450"/>
      <c r="K8" s="450"/>
      <c r="L8" s="450"/>
      <c r="M8" s="450"/>
      <c r="N8" s="450"/>
      <c r="O8" s="450"/>
      <c r="P8"/>
      <c r="Q8" s="447"/>
      <c r="R8" s="447"/>
      <c r="S8" s="2"/>
      <c r="U8" s="89"/>
    </row>
    <row r="9" spans="1:22" s="3" customFormat="1" ht="15.6" customHeight="1" x14ac:dyDescent="0.2">
      <c r="A9" s="449"/>
      <c r="B9" s="451" t="s">
        <v>159</v>
      </c>
      <c r="C9" s="451"/>
      <c r="D9" s="451"/>
      <c r="E9" s="451"/>
      <c r="F9" s="451"/>
      <c r="G9" s="451"/>
      <c r="H9" s="92"/>
      <c r="I9" s="92"/>
      <c r="J9" s="92"/>
      <c r="K9" s="92"/>
      <c r="L9" s="92"/>
      <c r="M9" s="92"/>
      <c r="N9" s="92"/>
      <c r="O9" s="93" t="str">
        <f>PROGETTO!A6</f>
        <v>Residenziale</v>
      </c>
      <c r="P9"/>
      <c r="Q9" s="452"/>
      <c r="R9" s="452"/>
      <c r="S9" s="9"/>
      <c r="U9" s="89"/>
    </row>
    <row r="10" spans="1:22" s="3" customFormat="1" ht="14.1" customHeight="1" x14ac:dyDescent="0.2">
      <c r="A10" s="94" t="s">
        <v>160</v>
      </c>
      <c r="B10" s="95" t="str">
        <f>'ELENCO CRITERI'!A5</f>
        <v>1. Qualità del sito</v>
      </c>
      <c r="C10" s="96"/>
      <c r="D10" s="96"/>
      <c r="E10" s="96"/>
      <c r="F10" s="97"/>
      <c r="G10" s="97"/>
      <c r="H10" s="96"/>
      <c r="I10" s="96"/>
      <c r="J10" s="96"/>
      <c r="K10" s="96"/>
      <c r="L10" s="96"/>
      <c r="M10" s="96"/>
      <c r="N10" s="96"/>
      <c r="O10" s="98"/>
      <c r="P10"/>
      <c r="Q10" s="453">
        <v>0.05</v>
      </c>
      <c r="R10" s="453"/>
      <c r="S10" s="9"/>
    </row>
    <row r="11" spans="1:22" s="3" customFormat="1" ht="14.1" customHeight="1" x14ac:dyDescent="0.2">
      <c r="A11" s="99" t="s">
        <v>160</v>
      </c>
      <c r="B11" s="79" t="str">
        <f>'ELENCO CRITERI'!A6</f>
        <v>1.1 Condizioni del sito</v>
      </c>
      <c r="C11" s="80"/>
      <c r="D11" s="80"/>
      <c r="E11" s="80"/>
      <c r="F11" s="80"/>
      <c r="G11" s="80"/>
      <c r="H11" s="80"/>
      <c r="I11" s="80"/>
      <c r="J11" s="80"/>
      <c r="K11" s="80"/>
      <c r="L11" s="80"/>
      <c r="M11" s="80"/>
      <c r="N11" s="80"/>
      <c r="O11" s="81"/>
      <c r="P11"/>
      <c r="Q11" s="454">
        <v>1</v>
      </c>
      <c r="R11" s="454"/>
      <c r="S11" s="9"/>
    </row>
    <row r="12" spans="1:22" s="3" customFormat="1" ht="13.5" customHeight="1" x14ac:dyDescent="0.2">
      <c r="A12" s="99" t="s">
        <v>160</v>
      </c>
      <c r="B12" s="100" t="str">
        <f>'ELENCO CRITERI'!A7</f>
        <v>1.1.2</v>
      </c>
      <c r="C12" s="455" t="str">
        <f>'ELENCO CRITERI'!B7</f>
        <v>Livello di urbanizzazione del sito</v>
      </c>
      <c r="D12" s="455"/>
      <c r="E12" s="455"/>
      <c r="F12" s="455"/>
      <c r="G12" s="455"/>
      <c r="H12" s="455"/>
      <c r="I12" s="455"/>
      <c r="J12" s="455"/>
      <c r="K12" s="455"/>
      <c r="L12" s="455"/>
      <c r="M12" s="455"/>
      <c r="N12" s="455"/>
      <c r="O12" s="455"/>
      <c r="P12"/>
      <c r="Q12" s="101">
        <v>1</v>
      </c>
      <c r="R12" s="101">
        <f>Q12*$Q$11*$Q$10</f>
        <v>0.05</v>
      </c>
      <c r="S12" s="9"/>
      <c r="U12" s="47"/>
    </row>
    <row r="13" spans="1:22" s="3" customFormat="1" ht="14.1" customHeight="1" x14ac:dyDescent="0.2">
      <c r="A13" s="94" t="s">
        <v>160</v>
      </c>
      <c r="B13" s="95" t="str">
        <f>'ELENCO CRITERI'!A13</f>
        <v>2. Consumo di risorse</v>
      </c>
      <c r="C13" s="96"/>
      <c r="D13" s="96"/>
      <c r="E13" s="96"/>
      <c r="F13" s="97"/>
      <c r="G13" s="97"/>
      <c r="H13" s="96"/>
      <c r="I13" s="96"/>
      <c r="J13" s="96"/>
      <c r="K13" s="96"/>
      <c r="L13" s="96"/>
      <c r="M13" s="96"/>
      <c r="N13" s="96"/>
      <c r="O13" s="98"/>
      <c r="P13"/>
      <c r="Q13" s="453">
        <v>0.7</v>
      </c>
      <c r="R13" s="453"/>
      <c r="S13" s="9"/>
      <c r="V13" s="102"/>
    </row>
    <row r="14" spans="1:22" s="3" customFormat="1" ht="14.1" customHeight="1" x14ac:dyDescent="0.2">
      <c r="A14" s="99" t="s">
        <v>160</v>
      </c>
      <c r="B14" s="79" t="str">
        <f>'ELENCO CRITERI'!A14</f>
        <v>2.1 Energia primaria non rinnovabile prevista durante il ciclo di vita</v>
      </c>
      <c r="C14" s="80"/>
      <c r="D14" s="80"/>
      <c r="E14" s="80"/>
      <c r="F14" s="80"/>
      <c r="G14" s="80"/>
      <c r="H14" s="80"/>
      <c r="I14" s="80"/>
      <c r="J14" s="80"/>
      <c r="K14" s="80"/>
      <c r="L14" s="80"/>
      <c r="M14" s="80"/>
      <c r="N14" s="80"/>
      <c r="O14" s="81"/>
      <c r="P14"/>
      <c r="Q14" s="454">
        <v>0.55000000000000004</v>
      </c>
      <c r="R14" s="454"/>
      <c r="S14" s="9"/>
    </row>
    <row r="15" spans="1:22" s="3" customFormat="1" ht="14.1" customHeight="1" x14ac:dyDescent="0.2">
      <c r="A15" s="99" t="s">
        <v>160</v>
      </c>
      <c r="B15" s="103" t="str">
        <f>'ELENCO CRITERI'!A15</f>
        <v>2.1.2</v>
      </c>
      <c r="C15" s="104" t="str">
        <f>'ELENCO CRITERI'!B15</f>
        <v>Trasmittanza termica dell'involucro edilizio</v>
      </c>
      <c r="D15" s="80"/>
      <c r="E15" s="80"/>
      <c r="F15" s="80"/>
      <c r="G15" s="80"/>
      <c r="H15" s="80"/>
      <c r="I15" s="80"/>
      <c r="J15" s="80"/>
      <c r="K15" s="80"/>
      <c r="L15" s="80"/>
      <c r="M15" s="80"/>
      <c r="N15" s="80"/>
      <c r="O15" s="81"/>
      <c r="P15"/>
      <c r="Q15" s="101">
        <v>0.25</v>
      </c>
      <c r="R15" s="105">
        <f>Q15*$Q$14*$Q$13</f>
        <v>9.6250000000000002E-2</v>
      </c>
      <c r="S15" s="9"/>
    </row>
    <row r="16" spans="1:22" s="3" customFormat="1" ht="14.1" customHeight="1" x14ac:dyDescent="0.2">
      <c r="A16" s="99" t="s">
        <v>160</v>
      </c>
      <c r="B16" s="103" t="str">
        <f>'ELENCO CRITERI'!A27</f>
        <v>2.1.4</v>
      </c>
      <c r="C16" s="104" t="str">
        <f>'ELENCO CRITERI'!B27</f>
        <v>Energia primaria per il riscaldamento</v>
      </c>
      <c r="D16" s="80"/>
      <c r="E16" s="80"/>
      <c r="F16" s="80"/>
      <c r="G16" s="80"/>
      <c r="H16" s="80"/>
      <c r="I16" s="80"/>
      <c r="J16" s="80"/>
      <c r="K16" s="80"/>
      <c r="L16" s="80"/>
      <c r="M16" s="80"/>
      <c r="N16" s="80"/>
      <c r="O16" s="81"/>
      <c r="P16"/>
      <c r="Q16" s="101">
        <v>0.25</v>
      </c>
      <c r="R16" s="105">
        <f>Q16*$Q$14*$Q$13</f>
        <v>9.6250000000000002E-2</v>
      </c>
      <c r="S16" s="9"/>
    </row>
    <row r="17" spans="1:19" s="3" customFormat="1" ht="14.1" customHeight="1" x14ac:dyDescent="0.2">
      <c r="A17" s="99" t="s">
        <v>160</v>
      </c>
      <c r="B17" s="103" t="str">
        <f>'ELENCO CRITERI'!A33</f>
        <v>2.1.5</v>
      </c>
      <c r="C17" s="104" t="str">
        <f>'ELENCO CRITERI'!B33</f>
        <v>Controllo della radiazione solare</v>
      </c>
      <c r="D17" s="80"/>
      <c r="E17" s="80"/>
      <c r="F17" s="80"/>
      <c r="G17" s="80"/>
      <c r="H17" s="80"/>
      <c r="I17" s="80"/>
      <c r="J17" s="80"/>
      <c r="K17" s="80"/>
      <c r="L17" s="80"/>
      <c r="M17" s="80"/>
      <c r="N17" s="80"/>
      <c r="O17" s="81"/>
      <c r="P17"/>
      <c r="Q17" s="101">
        <v>0.25</v>
      </c>
      <c r="R17" s="105">
        <f>Q17*$Q$14*$Q$13</f>
        <v>9.6250000000000002E-2</v>
      </c>
      <c r="S17" s="9"/>
    </row>
    <row r="18" spans="1:19" s="3" customFormat="1" ht="14.1" customHeight="1" x14ac:dyDescent="0.2">
      <c r="A18" s="99" t="s">
        <v>160</v>
      </c>
      <c r="B18" s="103" t="str">
        <f>'ELENCO CRITERI'!A39</f>
        <v>2.1.6</v>
      </c>
      <c r="C18" s="104" t="str">
        <f>'ELENCO CRITERI'!B39</f>
        <v>Inerzia termica dell’edificio</v>
      </c>
      <c r="D18" s="80"/>
      <c r="E18" s="80"/>
      <c r="F18" s="80"/>
      <c r="G18" s="80"/>
      <c r="H18" s="80"/>
      <c r="I18" s="80"/>
      <c r="J18" s="80"/>
      <c r="K18" s="80"/>
      <c r="L18" s="80"/>
      <c r="M18" s="80"/>
      <c r="N18" s="80"/>
      <c r="O18" s="81"/>
      <c r="P18"/>
      <c r="Q18" s="101">
        <v>0.25</v>
      </c>
      <c r="R18" s="105">
        <f>Q18*$Q$14*$Q$13</f>
        <v>9.6250000000000002E-2</v>
      </c>
      <c r="S18" s="9"/>
    </row>
    <row r="19" spans="1:19" s="3" customFormat="1" ht="14.1" customHeight="1" x14ac:dyDescent="0.2">
      <c r="A19" s="99" t="s">
        <v>160</v>
      </c>
      <c r="B19" s="79" t="str">
        <f>'ELENCO CRITERI'!A45</f>
        <v>2.2 Energia da fonti rinnovabili</v>
      </c>
      <c r="C19" s="80"/>
      <c r="D19" s="80"/>
      <c r="E19" s="80"/>
      <c r="F19" s="80"/>
      <c r="G19" s="80"/>
      <c r="H19" s="80"/>
      <c r="I19" s="80"/>
      <c r="J19" s="80"/>
      <c r="K19" s="80"/>
      <c r="L19" s="80"/>
      <c r="M19" s="80"/>
      <c r="N19" s="80"/>
      <c r="O19" s="81"/>
      <c r="P19"/>
      <c r="Q19" s="454">
        <v>0.2</v>
      </c>
      <c r="R19" s="454"/>
      <c r="S19" s="9"/>
    </row>
    <row r="20" spans="1:19" s="3" customFormat="1" ht="14.1" customHeight="1" x14ac:dyDescent="0.2">
      <c r="A20" s="99" t="s">
        <v>160</v>
      </c>
      <c r="B20" s="103" t="str">
        <f>'ELENCO CRITERI'!A46</f>
        <v>2.2.1</v>
      </c>
      <c r="C20" s="104" t="str">
        <f>'ELENCO CRITERI'!B46</f>
        <v>Energia termica per ACS</v>
      </c>
      <c r="D20" s="80"/>
      <c r="E20" s="80"/>
      <c r="F20" s="80"/>
      <c r="G20" s="80"/>
      <c r="H20" s="80"/>
      <c r="I20" s="80"/>
      <c r="J20" s="80"/>
      <c r="K20" s="80"/>
      <c r="L20" s="80"/>
      <c r="M20" s="80"/>
      <c r="N20" s="80"/>
      <c r="O20" s="81"/>
      <c r="P20"/>
      <c r="Q20" s="101">
        <v>0.5</v>
      </c>
      <c r="R20" s="101">
        <f>Q20*$Q$19*$Q$13</f>
        <v>6.9999999999999993E-2</v>
      </c>
      <c r="S20" s="9"/>
    </row>
    <row r="21" spans="1:19" s="3" customFormat="1" ht="14.1" customHeight="1" x14ac:dyDescent="0.2">
      <c r="A21" s="99" t="s">
        <v>160</v>
      </c>
      <c r="B21" s="103" t="str">
        <f>'ELENCO CRITERI'!A52</f>
        <v>2.2.2</v>
      </c>
      <c r="C21" s="106" t="str">
        <f>'ELENCO CRITERI'!B52</f>
        <v>Energia elettrica</v>
      </c>
      <c r="D21" s="80"/>
      <c r="E21" s="80"/>
      <c r="F21" s="80"/>
      <c r="G21" s="80"/>
      <c r="H21" s="80"/>
      <c r="I21" s="80"/>
      <c r="J21" s="80"/>
      <c r="K21" s="80"/>
      <c r="L21" s="80"/>
      <c r="M21" s="80"/>
      <c r="N21" s="80"/>
      <c r="O21" s="81"/>
      <c r="P21"/>
      <c r="Q21" s="101">
        <v>0.5</v>
      </c>
      <c r="R21" s="101">
        <f>Q21*$Q$19*$Q$13</f>
        <v>6.9999999999999993E-2</v>
      </c>
      <c r="S21" s="9"/>
    </row>
    <row r="22" spans="1:19" s="3" customFormat="1" ht="14.1" customHeight="1" x14ac:dyDescent="0.2">
      <c r="A22" s="99" t="s">
        <v>160</v>
      </c>
      <c r="B22" s="72" t="str">
        <f>'ELENCO CRITERI'!A58</f>
        <v>2.3 Materiali eco-compatibili</v>
      </c>
      <c r="C22" s="73"/>
      <c r="D22" s="73"/>
      <c r="E22" s="73"/>
      <c r="F22" s="73"/>
      <c r="G22" s="73"/>
      <c r="H22" s="73"/>
      <c r="I22" s="73"/>
      <c r="J22" s="73"/>
      <c r="K22" s="73"/>
      <c r="L22" s="73"/>
      <c r="M22" s="73"/>
      <c r="N22" s="73"/>
      <c r="O22" s="74"/>
      <c r="P22"/>
      <c r="Q22" s="454">
        <v>0.15</v>
      </c>
      <c r="R22" s="454"/>
      <c r="S22" s="9"/>
    </row>
    <row r="23" spans="1:19" s="3" customFormat="1" ht="14.1" customHeight="1" x14ac:dyDescent="0.2">
      <c r="A23" s="99" t="s">
        <v>160</v>
      </c>
      <c r="B23" s="107" t="str">
        <f>'ELENCO CRITERI'!A59</f>
        <v>2.3.1</v>
      </c>
      <c r="C23" s="456" t="str">
        <f>'ELENCO CRITERI'!B59</f>
        <v>Materiali da fonti rinnovabili</v>
      </c>
      <c r="D23" s="456"/>
      <c r="E23" s="456"/>
      <c r="F23" s="456"/>
      <c r="G23" s="456"/>
      <c r="H23" s="456"/>
      <c r="I23" s="456"/>
      <c r="J23" s="456"/>
      <c r="K23" s="456"/>
      <c r="L23" s="456"/>
      <c r="M23" s="456"/>
      <c r="N23" s="456"/>
      <c r="O23" s="456"/>
      <c r="P23"/>
      <c r="Q23" s="101">
        <v>0.5</v>
      </c>
      <c r="R23" s="108">
        <f>Q23*$Q$22*$Q$13</f>
        <v>5.2499999999999998E-2</v>
      </c>
      <c r="S23" s="9"/>
    </row>
    <row r="24" spans="1:19" s="3" customFormat="1" ht="14.1" customHeight="1" x14ac:dyDescent="0.2">
      <c r="A24" s="99" t="s">
        <v>160</v>
      </c>
      <c r="B24" s="107" t="str">
        <f>'ELENCO CRITERI'!A65</f>
        <v>2.3.2</v>
      </c>
      <c r="C24" s="455" t="str">
        <f>'ELENCO CRITERI'!B65</f>
        <v>Materiali riciclati/recuperati</v>
      </c>
      <c r="D24" s="455"/>
      <c r="E24" s="455"/>
      <c r="F24" s="455"/>
      <c r="G24" s="455"/>
      <c r="H24" s="455"/>
      <c r="I24" s="455"/>
      <c r="J24" s="455"/>
      <c r="K24" s="455"/>
      <c r="L24" s="455"/>
      <c r="M24" s="455"/>
      <c r="N24" s="455"/>
      <c r="O24" s="455"/>
      <c r="P24"/>
      <c r="Q24" s="101">
        <v>0.5</v>
      </c>
      <c r="R24" s="108">
        <f>Q24*$Q$22*$Q$13</f>
        <v>5.2499999999999998E-2</v>
      </c>
      <c r="S24" s="9"/>
    </row>
    <row r="25" spans="1:19" s="3" customFormat="1" ht="14.1" customHeight="1" x14ac:dyDescent="0.2">
      <c r="A25" s="99" t="s">
        <v>160</v>
      </c>
      <c r="B25" s="72" t="str">
        <f>'ELENCO CRITERI'!A71</f>
        <v>2.4 Acqua potabile</v>
      </c>
      <c r="C25" s="73"/>
      <c r="D25" s="73"/>
      <c r="E25" s="73"/>
      <c r="F25" s="73"/>
      <c r="G25" s="73"/>
      <c r="H25" s="73"/>
      <c r="I25" s="73"/>
      <c r="J25" s="73"/>
      <c r="K25" s="73"/>
      <c r="L25" s="73"/>
      <c r="M25" s="73"/>
      <c r="N25" s="73"/>
      <c r="O25" s="74"/>
      <c r="P25"/>
      <c r="Q25" s="454">
        <v>0.1</v>
      </c>
      <c r="R25" s="454"/>
      <c r="S25" s="9"/>
    </row>
    <row r="26" spans="1:19" s="3" customFormat="1" ht="14.1" customHeight="1" x14ac:dyDescent="0.2">
      <c r="A26" s="99" t="s">
        <v>160</v>
      </c>
      <c r="B26" s="109" t="str">
        <f>'ELENCO CRITERI'!A78</f>
        <v>2.4.2</v>
      </c>
      <c r="C26" s="457" t="str">
        <f>'ELENCO CRITERI'!B78</f>
        <v>Acqua potabile per usi indoor</v>
      </c>
      <c r="D26" s="457"/>
      <c r="E26" s="457"/>
      <c r="F26" s="457"/>
      <c r="G26" s="457"/>
      <c r="H26" s="457"/>
      <c r="I26" s="457"/>
      <c r="J26" s="457"/>
      <c r="K26" s="457"/>
      <c r="L26" s="457"/>
      <c r="M26" s="457"/>
      <c r="N26" s="457"/>
      <c r="O26" s="457"/>
      <c r="P26"/>
      <c r="Q26" s="101">
        <v>1</v>
      </c>
      <c r="R26" s="110">
        <f>Q26*$Q$25*$Q$13</f>
        <v>6.9999999999999993E-2</v>
      </c>
      <c r="S26" s="9"/>
    </row>
    <row r="27" spans="1:19" s="3" customFormat="1" ht="14.1" customHeight="1" x14ac:dyDescent="0.2">
      <c r="A27" s="94" t="s">
        <v>160</v>
      </c>
      <c r="B27" s="95" t="str">
        <f>'ELENCO CRITERI'!A84</f>
        <v xml:space="preserve">3. Carichi Ambientali </v>
      </c>
      <c r="C27" s="96"/>
      <c r="D27" s="96"/>
      <c r="E27" s="96"/>
      <c r="F27" s="97"/>
      <c r="G27" s="97"/>
      <c r="H27" s="96"/>
      <c r="I27" s="96"/>
      <c r="J27" s="96"/>
      <c r="K27" s="96"/>
      <c r="L27" s="96"/>
      <c r="M27" s="96"/>
      <c r="N27" s="96"/>
      <c r="O27" s="98"/>
      <c r="P27"/>
      <c r="Q27" s="453">
        <v>0.05</v>
      </c>
      <c r="R27" s="453"/>
      <c r="S27" s="9"/>
    </row>
    <row r="28" spans="1:19" s="3" customFormat="1" ht="14.1" customHeight="1" x14ac:dyDescent="0.2">
      <c r="A28" s="99" t="s">
        <v>160</v>
      </c>
      <c r="B28" s="79" t="str">
        <f>'ELENCO CRITERI'!A85</f>
        <v>3.1 Emissioni di CO2 equivalente</v>
      </c>
      <c r="C28" s="80"/>
      <c r="D28" s="80"/>
      <c r="E28" s="80"/>
      <c r="F28" s="80"/>
      <c r="G28" s="80"/>
      <c r="H28" s="80"/>
      <c r="I28" s="80"/>
      <c r="J28" s="80"/>
      <c r="K28" s="80"/>
      <c r="L28" s="80"/>
      <c r="M28" s="80"/>
      <c r="N28" s="80"/>
      <c r="O28" s="81"/>
      <c r="P28"/>
      <c r="Q28" s="454">
        <v>1</v>
      </c>
      <c r="R28" s="454"/>
      <c r="S28" s="111"/>
    </row>
    <row r="29" spans="1:19" s="3" customFormat="1" ht="14.1" customHeight="1" x14ac:dyDescent="0.2">
      <c r="A29" s="99" t="s">
        <v>160</v>
      </c>
      <c r="B29" s="107" t="str">
        <f>'ELENCO CRITERI'!A86</f>
        <v>3.1.2</v>
      </c>
      <c r="C29" s="455" t="str">
        <f>'ELENCO CRITERI'!B86</f>
        <v xml:space="preserve"> Emissioni previste in fase operativa</v>
      </c>
      <c r="D29" s="455"/>
      <c r="E29" s="455"/>
      <c r="F29" s="455"/>
      <c r="G29" s="455"/>
      <c r="H29" s="455"/>
      <c r="I29" s="455"/>
      <c r="J29" s="455"/>
      <c r="K29" s="455"/>
      <c r="L29" s="455"/>
      <c r="M29" s="455"/>
      <c r="N29" s="455"/>
      <c r="O29" s="455"/>
      <c r="P29"/>
      <c r="Q29" s="101">
        <v>1</v>
      </c>
      <c r="R29" s="101">
        <f>Q29*$Q$28*$Q$27</f>
        <v>0.05</v>
      </c>
      <c r="S29" s="9"/>
    </row>
    <row r="30" spans="1:19" s="3" customFormat="1" ht="14.1" customHeight="1" x14ac:dyDescent="0.2">
      <c r="A30" s="94" t="s">
        <v>160</v>
      </c>
      <c r="B30" s="112" t="str">
        <f>'ELENCO CRITERI'!A92</f>
        <v>4. Qualità ambientale indoor</v>
      </c>
      <c r="C30" s="96"/>
      <c r="D30" s="96"/>
      <c r="E30" s="96"/>
      <c r="F30" s="97"/>
      <c r="G30" s="97"/>
      <c r="H30" s="96"/>
      <c r="I30" s="96"/>
      <c r="J30" s="96"/>
      <c r="K30" s="96"/>
      <c r="L30" s="96"/>
      <c r="M30" s="96"/>
      <c r="N30" s="96"/>
      <c r="O30" s="98"/>
      <c r="P30"/>
      <c r="Q30" s="453">
        <v>0.15</v>
      </c>
      <c r="R30" s="453"/>
      <c r="S30" s="9"/>
    </row>
    <row r="31" spans="1:19" s="3" customFormat="1" ht="14.1" customHeight="1" x14ac:dyDescent="0.2">
      <c r="A31" s="99" t="s">
        <v>160</v>
      </c>
      <c r="B31" s="72" t="str">
        <f>'ELENCO CRITERI'!A93</f>
        <v>4.2 Benessere termoigrometrico</v>
      </c>
      <c r="C31" s="73"/>
      <c r="D31" s="73"/>
      <c r="E31" s="73"/>
      <c r="F31" s="73"/>
      <c r="G31" s="73"/>
      <c r="H31" s="73"/>
      <c r="I31" s="73"/>
      <c r="J31" s="73"/>
      <c r="K31" s="73"/>
      <c r="L31" s="73"/>
      <c r="M31" s="73"/>
      <c r="N31" s="73"/>
      <c r="O31" s="74"/>
      <c r="P31"/>
      <c r="Q31" s="454">
        <v>0.34</v>
      </c>
      <c r="R31" s="454"/>
      <c r="S31" s="9"/>
    </row>
    <row r="32" spans="1:19" s="3" customFormat="1" ht="14.1" customHeight="1" x14ac:dyDescent="0.2">
      <c r="A32" s="99" t="s">
        <v>160</v>
      </c>
      <c r="B32" s="107" t="str">
        <f>'ELENCO CRITERI'!A94</f>
        <v>4.2.1</v>
      </c>
      <c r="C32" s="455" t="str">
        <f>'ELENCO CRITERI'!B94</f>
        <v>Temperatura dell’aria</v>
      </c>
      <c r="D32" s="455"/>
      <c r="E32" s="455"/>
      <c r="F32" s="455"/>
      <c r="G32" s="455"/>
      <c r="H32" s="455"/>
      <c r="I32" s="455"/>
      <c r="J32" s="455"/>
      <c r="K32" s="455"/>
      <c r="L32" s="455"/>
      <c r="M32" s="455"/>
      <c r="N32" s="455"/>
      <c r="O32" s="455"/>
      <c r="P32"/>
      <c r="Q32" s="101">
        <v>1</v>
      </c>
      <c r="R32" s="101">
        <f>Q32*$Q$31*$Q$30</f>
        <v>5.1000000000000004E-2</v>
      </c>
      <c r="S32" s="9"/>
    </row>
    <row r="33" spans="1:19" s="3" customFormat="1" ht="14.1" customHeight="1" x14ac:dyDescent="0.2">
      <c r="A33" s="99" t="s">
        <v>160</v>
      </c>
      <c r="B33" s="72" t="str">
        <f>'ELENCO CRITERI'!A100</f>
        <v>4.3 Benessere visivo</v>
      </c>
      <c r="C33" s="73"/>
      <c r="D33" s="73"/>
      <c r="E33" s="73"/>
      <c r="F33" s="73"/>
      <c r="G33" s="73"/>
      <c r="H33" s="73"/>
      <c r="I33" s="73"/>
      <c r="J33" s="73"/>
      <c r="K33" s="73"/>
      <c r="L33" s="73"/>
      <c r="M33" s="73"/>
      <c r="N33" s="73"/>
      <c r="O33" s="74"/>
      <c r="P33"/>
      <c r="Q33" s="454">
        <v>0.34</v>
      </c>
      <c r="R33" s="454"/>
      <c r="S33" s="9"/>
    </row>
    <row r="34" spans="1:19" s="3" customFormat="1" ht="14.1" customHeight="1" x14ac:dyDescent="0.2">
      <c r="A34" s="99" t="s">
        <v>160</v>
      </c>
      <c r="B34" s="107" t="str">
        <f>'ELENCO CRITERI'!A101</f>
        <v>4.3.1</v>
      </c>
      <c r="C34" s="455" t="str">
        <f>'ELENCO CRITERI'!B101</f>
        <v>Illuminazione naturale</v>
      </c>
      <c r="D34" s="455"/>
      <c r="E34" s="455"/>
      <c r="F34" s="455"/>
      <c r="G34" s="455"/>
      <c r="H34" s="455"/>
      <c r="I34" s="455"/>
      <c r="J34" s="455"/>
      <c r="K34" s="455"/>
      <c r="L34" s="455"/>
      <c r="M34" s="455"/>
      <c r="N34" s="455"/>
      <c r="O34" s="455"/>
      <c r="P34"/>
      <c r="Q34" s="101">
        <v>1</v>
      </c>
      <c r="R34" s="101">
        <f>Q34*$Q$33*$Q$30</f>
        <v>5.1000000000000004E-2</v>
      </c>
      <c r="S34" s="9"/>
    </row>
    <row r="35" spans="1:19" s="3" customFormat="1" ht="14.1" customHeight="1" x14ac:dyDescent="0.2">
      <c r="A35" s="99" t="s">
        <v>160</v>
      </c>
      <c r="B35" s="72" t="str">
        <f>'ELENCO CRITERI'!A107</f>
        <v>4.5 Inquinamento elettromagnetico</v>
      </c>
      <c r="C35" s="73"/>
      <c r="D35" s="73"/>
      <c r="E35" s="73"/>
      <c r="F35" s="73"/>
      <c r="G35" s="73"/>
      <c r="H35" s="73"/>
      <c r="I35" s="73"/>
      <c r="J35" s="73"/>
      <c r="K35" s="73"/>
      <c r="L35" s="73"/>
      <c r="M35" s="73"/>
      <c r="N35" s="73"/>
      <c r="O35" s="74"/>
      <c r="P35"/>
      <c r="Q35" s="454">
        <v>0.32</v>
      </c>
      <c r="R35" s="454"/>
      <c r="S35" s="9"/>
    </row>
    <row r="36" spans="1:19" s="3" customFormat="1" ht="14.1" customHeight="1" x14ac:dyDescent="0.2">
      <c r="A36" s="99" t="s">
        <v>160</v>
      </c>
      <c r="B36" s="109" t="str">
        <f>'ELENCO CRITERI'!A108</f>
        <v>4.5.1</v>
      </c>
      <c r="C36" s="457" t="str">
        <f>'ELENCO CRITERI'!B108</f>
        <v>Campi magnetici a frequenza industriale (50Hertz)</v>
      </c>
      <c r="D36" s="457"/>
      <c r="E36" s="457"/>
      <c r="F36" s="457"/>
      <c r="G36" s="457"/>
      <c r="H36" s="457"/>
      <c r="I36" s="457"/>
      <c r="J36" s="457"/>
      <c r="K36" s="457"/>
      <c r="L36" s="457"/>
      <c r="M36" s="457"/>
      <c r="N36" s="457"/>
      <c r="O36" s="457"/>
      <c r="P36"/>
      <c r="Q36" s="110">
        <v>1</v>
      </c>
      <c r="R36" s="110">
        <f>Q36*$Q$35*$Q$30</f>
        <v>4.8000000000000001E-2</v>
      </c>
      <c r="S36" s="9"/>
    </row>
    <row r="37" spans="1:19" s="3" customFormat="1" ht="14.1" customHeight="1" x14ac:dyDescent="0.2">
      <c r="A37" s="94" t="s">
        <v>160</v>
      </c>
      <c r="B37" s="95" t="str">
        <f>'ELENCO CRITERI'!A114</f>
        <v>5. Qualità del servizio</v>
      </c>
      <c r="C37" s="96"/>
      <c r="D37" s="96"/>
      <c r="E37" s="96"/>
      <c r="F37" s="97"/>
      <c r="G37" s="97"/>
      <c r="H37" s="96"/>
      <c r="I37" s="96"/>
      <c r="J37" s="96"/>
      <c r="K37" s="96"/>
      <c r="L37" s="96"/>
      <c r="M37" s="96"/>
      <c r="N37" s="96"/>
      <c r="O37" s="98"/>
      <c r="P37"/>
      <c r="Q37" s="453">
        <v>0.05</v>
      </c>
      <c r="R37" s="453"/>
      <c r="S37" s="9"/>
    </row>
    <row r="38" spans="1:19" s="3" customFormat="1" ht="14.1" customHeight="1" x14ac:dyDescent="0.2">
      <c r="A38" s="99" t="s">
        <v>160</v>
      </c>
      <c r="B38" s="72" t="str">
        <f>'ELENCO CRITERI'!A115</f>
        <v>5.2 Mantenimento delle prestazioni in fase operativa</v>
      </c>
      <c r="C38" s="73"/>
      <c r="D38" s="73"/>
      <c r="E38" s="73"/>
      <c r="F38" s="73"/>
      <c r="G38" s="73"/>
      <c r="H38" s="73"/>
      <c r="I38" s="73"/>
      <c r="J38" s="73"/>
      <c r="K38" s="73"/>
      <c r="L38" s="73"/>
      <c r="M38" s="73"/>
      <c r="N38" s="73"/>
      <c r="O38" s="74"/>
      <c r="P38"/>
      <c r="Q38" s="454">
        <v>1</v>
      </c>
      <c r="R38" s="454"/>
      <c r="S38" s="9"/>
    </row>
    <row r="39" spans="1:19" s="3" customFormat="1" ht="14.1" customHeight="1" x14ac:dyDescent="0.2">
      <c r="A39" s="99" t="s">
        <v>160</v>
      </c>
      <c r="B39" s="107" t="str">
        <f>'ELENCO CRITERI'!A116</f>
        <v>5.2.1</v>
      </c>
      <c r="C39" s="455" t="str">
        <f>'ELENCO CRITERI'!B116</f>
        <v>Disponibilità della documentazione tecnica degli edifici</v>
      </c>
      <c r="D39" s="455"/>
      <c r="E39" s="455"/>
      <c r="F39" s="455"/>
      <c r="G39" s="455"/>
      <c r="H39" s="455"/>
      <c r="I39" s="455"/>
      <c r="J39" s="455"/>
      <c r="K39" s="455"/>
      <c r="L39" s="455"/>
      <c r="M39" s="455"/>
      <c r="N39" s="455"/>
      <c r="O39" s="455"/>
      <c r="P39"/>
      <c r="Q39" s="101">
        <v>1</v>
      </c>
      <c r="R39" s="101">
        <f>Q39*$Q$38*$Q$37</f>
        <v>0.05</v>
      </c>
      <c r="S39" s="9"/>
    </row>
  </sheetData>
  <sheetProtection password="D70A" sheet="1"/>
  <mergeCells count="33">
    <mergeCell ref="C34:O34"/>
    <mergeCell ref="Q35:R35"/>
    <mergeCell ref="C36:O36"/>
    <mergeCell ref="Q37:R37"/>
    <mergeCell ref="Q38:R38"/>
    <mergeCell ref="C39:O39"/>
    <mergeCell ref="Q28:R28"/>
    <mergeCell ref="C29:O29"/>
    <mergeCell ref="Q30:R30"/>
    <mergeCell ref="Q31:R31"/>
    <mergeCell ref="C32:O32"/>
    <mergeCell ref="Q33:R33"/>
    <mergeCell ref="Q22:R22"/>
    <mergeCell ref="C23:O23"/>
    <mergeCell ref="C24:O24"/>
    <mergeCell ref="Q25:R25"/>
    <mergeCell ref="C26:O26"/>
    <mergeCell ref="Q27:R27"/>
    <mergeCell ref="Q10:R10"/>
    <mergeCell ref="Q11:R11"/>
    <mergeCell ref="C12:O12"/>
    <mergeCell ref="Q13:R13"/>
    <mergeCell ref="Q14:R14"/>
    <mergeCell ref="Q19:R19"/>
    <mergeCell ref="Q1:Q8"/>
    <mergeCell ref="R1:R8"/>
    <mergeCell ref="M5:O5"/>
    <mergeCell ref="H6:O6"/>
    <mergeCell ref="A8:A9"/>
    <mergeCell ref="B8:D8"/>
    <mergeCell ref="H8:O8"/>
    <mergeCell ref="B9:G9"/>
    <mergeCell ref="Q9:R9"/>
  </mergeCells>
  <printOptions horizontalCentered="1"/>
  <pageMargins left="0.78749999999999998" right="0.78749999999999998" top="0.78749999999999998" bottom="0.78749999999999998" header="0.51180555555555551" footer="0.51180555555555551"/>
  <pageSetup paperSize="9" scale="75"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zoomScaleSheetLayoutView="100" workbookViewId="0">
      <selection activeCell="E36" sqref="E36"/>
    </sheetView>
  </sheetViews>
  <sheetFormatPr defaultColWidth="0" defaultRowHeight="12.75" zeroHeight="1" x14ac:dyDescent="0.2"/>
  <cols>
    <col min="1" max="5" width="10.7109375" style="1" customWidth="1"/>
    <col min="6" max="11" width="7.7109375" style="1" customWidth="1"/>
    <col min="12" max="12" width="4.7109375" style="1" customWidth="1"/>
    <col min="13" max="14" width="8.42578125" style="1" customWidth="1"/>
    <col min="15" max="15" width="1.7109375" style="1" customWidth="1"/>
    <col min="16" max="16384" width="0" style="1" hidden="1"/>
  </cols>
  <sheetData>
    <row r="1" spans="1:18" s="3" customFormat="1" ht="12.75" customHeight="1" x14ac:dyDescent="0.25">
      <c r="A1" s="5"/>
      <c r="B1" s="6"/>
      <c r="C1" s="6"/>
      <c r="D1" s="6"/>
      <c r="E1" s="6"/>
      <c r="F1" s="6"/>
      <c r="G1" s="6"/>
      <c r="H1" s="458"/>
      <c r="I1" s="458"/>
      <c r="J1" s="458"/>
      <c r="K1" s="458"/>
      <c r="L1"/>
      <c r="M1" s="459" t="s">
        <v>161</v>
      </c>
      <c r="N1" s="459" t="s">
        <v>162</v>
      </c>
      <c r="O1" s="2"/>
      <c r="Q1" s="89"/>
    </row>
    <row r="2" spans="1:18" s="3" customFormat="1" ht="12.75" customHeight="1" x14ac:dyDescent="0.25">
      <c r="A2" s="5"/>
      <c r="B2" s="6"/>
      <c r="C2" s="6"/>
      <c r="D2" s="6"/>
      <c r="E2" s="6"/>
      <c r="F2" s="6"/>
      <c r="G2" s="6"/>
      <c r="H2" s="6"/>
      <c r="I2" s="424"/>
      <c r="J2" s="424"/>
      <c r="K2" s="424"/>
      <c r="L2"/>
      <c r="M2" s="459"/>
      <c r="N2" s="459"/>
      <c r="O2" s="2"/>
      <c r="Q2" s="89"/>
    </row>
    <row r="3" spans="1:18" s="3" customFormat="1" ht="15.6" customHeight="1" x14ac:dyDescent="0.25">
      <c r="A3" s="5"/>
      <c r="B3" s="6"/>
      <c r="C3" s="6"/>
      <c r="D3" s="6"/>
      <c r="E3" s="6"/>
      <c r="F3" s="6"/>
      <c r="G3" s="460" t="str">
        <f>PROGETTO!$A$3</f>
        <v>Protocollo ITACA CAMPANIA</v>
      </c>
      <c r="H3" s="460"/>
      <c r="I3" s="460"/>
      <c r="J3" s="460"/>
      <c r="K3" s="460"/>
      <c r="L3"/>
      <c r="M3" s="459"/>
      <c r="N3" s="459"/>
      <c r="O3" s="2"/>
      <c r="Q3" s="89"/>
    </row>
    <row r="4" spans="1:18" s="3" customFormat="1" ht="15.6" customHeight="1" x14ac:dyDescent="0.2">
      <c r="A4" s="425"/>
      <c r="B4" s="425"/>
      <c r="C4" s="425"/>
      <c r="D4" s="6"/>
      <c r="E4" s="6"/>
      <c r="F4" s="113"/>
      <c r="G4" s="460" t="str">
        <f>PROGETTO!$A$5</f>
        <v>Protocollo Sintetico</v>
      </c>
      <c r="H4" s="460"/>
      <c r="I4" s="460"/>
      <c r="J4" s="460"/>
      <c r="K4" s="460"/>
      <c r="L4"/>
      <c r="M4" s="459"/>
      <c r="N4" s="459"/>
      <c r="O4" s="2"/>
      <c r="Q4" s="89"/>
    </row>
    <row r="5" spans="1:18" s="3" customFormat="1" ht="15.6" customHeight="1" x14ac:dyDescent="0.2">
      <c r="A5" s="451" t="s">
        <v>163</v>
      </c>
      <c r="B5" s="451"/>
      <c r="C5" s="451"/>
      <c r="D5" s="451"/>
      <c r="E5" s="451"/>
      <c r="F5" s="92"/>
      <c r="G5" s="92"/>
      <c r="H5" s="92"/>
      <c r="I5" s="92"/>
      <c r="J5" s="92"/>
      <c r="K5" s="114" t="str">
        <f>PROGETTO!A6</f>
        <v>Residenziale</v>
      </c>
      <c r="L5"/>
      <c r="M5" s="461">
        <f>N6+N9+N23+N26+N33</f>
        <v>-1</v>
      </c>
      <c r="N5" s="461"/>
      <c r="O5" s="9"/>
      <c r="Q5" s="89"/>
    </row>
    <row r="6" spans="1:18" s="3" customFormat="1" ht="14.1" customHeight="1" x14ac:dyDescent="0.2">
      <c r="A6" s="95" t="str">
        <f>'ELENCO CRITERI'!A5</f>
        <v>1. Qualità del sito</v>
      </c>
      <c r="B6" s="96"/>
      <c r="C6" s="96"/>
      <c r="D6" s="96"/>
      <c r="E6" s="97"/>
      <c r="F6" s="97"/>
      <c r="G6" s="96"/>
      <c r="H6" s="96"/>
      <c r="I6" s="96"/>
      <c r="J6" s="96"/>
      <c r="K6" s="98"/>
      <c r="L6"/>
      <c r="M6" s="115">
        <f>SUM(N7:N7)</f>
        <v>-1</v>
      </c>
      <c r="N6" s="116">
        <f>M6*'PESATURA SISTEMA'!Q10</f>
        <v>-0.05</v>
      </c>
      <c r="O6" s="9"/>
      <c r="P6" s="117">
        <f>P7</f>
        <v>1</v>
      </c>
    </row>
    <row r="7" spans="1:18" s="3" customFormat="1" ht="14.1" customHeight="1" x14ac:dyDescent="0.2">
      <c r="A7" s="79" t="str">
        <f>'ELENCO CRITERI'!A6</f>
        <v>1.1 Condizioni del sito</v>
      </c>
      <c r="B7" s="80"/>
      <c r="C7" s="80"/>
      <c r="D7" s="80"/>
      <c r="E7" s="80"/>
      <c r="F7" s="80"/>
      <c r="G7" s="80"/>
      <c r="H7" s="80"/>
      <c r="I7" s="80"/>
      <c r="J7" s="80"/>
      <c r="K7" s="81"/>
      <c r="L7"/>
      <c r="M7" s="118">
        <f>SUM(N8:N8)</f>
        <v>-1</v>
      </c>
      <c r="N7" s="116">
        <f>M7*'PESATURA SISTEMA'!Q11</f>
        <v>-1</v>
      </c>
      <c r="O7" s="9"/>
      <c r="P7" s="10">
        <f>COUNTIF('PESATURA SISTEMA'!A12,"x")</f>
        <v>1</v>
      </c>
    </row>
    <row r="8" spans="1:18" s="3" customFormat="1" ht="13.5" customHeight="1" x14ac:dyDescent="0.2">
      <c r="A8" s="119" t="str">
        <f>'ELENCO CRITERI'!A7</f>
        <v>1.1.2</v>
      </c>
      <c r="B8" s="462" t="str">
        <f>'ELENCO CRITERI'!B7</f>
        <v>Livello di urbanizzazione del sito</v>
      </c>
      <c r="C8" s="462"/>
      <c r="D8" s="462"/>
      <c r="E8" s="462"/>
      <c r="F8" s="462"/>
      <c r="G8" s="462"/>
      <c r="H8" s="462"/>
      <c r="I8" s="462"/>
      <c r="J8" s="462"/>
      <c r="K8" s="462"/>
      <c r="L8"/>
      <c r="M8" s="121">
        <f>IF('1.1.2'!$AB$40="",-1,'1.1.2'!$AB$40)</f>
        <v>-1</v>
      </c>
      <c r="N8" s="121">
        <f>M8*'PESATURA SISTEMA'!Q12</f>
        <v>-1</v>
      </c>
      <c r="O8" s="9"/>
      <c r="P8" s="3">
        <f>IF(OR('1.1.2'!$AB$40="",'1.1.2'!$AB$40&lt;0),0,1)</f>
        <v>0</v>
      </c>
      <c r="Q8" s="47"/>
    </row>
    <row r="9" spans="1:18" s="3" customFormat="1" ht="14.1" customHeight="1" x14ac:dyDescent="0.2">
      <c r="A9" s="95" t="str">
        <f>'ELENCO CRITERI'!A13</f>
        <v>2. Consumo di risorse</v>
      </c>
      <c r="B9" s="96"/>
      <c r="C9" s="96"/>
      <c r="D9" s="96"/>
      <c r="E9" s="97"/>
      <c r="F9" s="97"/>
      <c r="G9" s="96"/>
      <c r="H9" s="96"/>
      <c r="I9" s="96"/>
      <c r="J9" s="96"/>
      <c r="K9" s="98"/>
      <c r="L9"/>
      <c r="M9" s="115">
        <f>SUM(N10,N15,N18,N21)</f>
        <v>-1</v>
      </c>
      <c r="N9" s="116">
        <f>M9*'PESATURA SISTEMA'!Q13</f>
        <v>-0.7</v>
      </c>
      <c r="O9" s="9"/>
      <c r="P9" s="117">
        <f>SUM(P10+P15+P18+P21)</f>
        <v>9</v>
      </c>
      <c r="R9" s="102"/>
    </row>
    <row r="10" spans="1:18" s="3" customFormat="1" ht="14.1" customHeight="1" x14ac:dyDescent="0.2">
      <c r="A10" s="79" t="str">
        <f>'ELENCO CRITERI'!A14</f>
        <v>2.1 Energia primaria non rinnovabile prevista durante il ciclo di vita</v>
      </c>
      <c r="B10" s="80"/>
      <c r="C10" s="80"/>
      <c r="D10" s="80"/>
      <c r="E10" s="80"/>
      <c r="F10" s="80"/>
      <c r="G10" s="80"/>
      <c r="H10" s="80"/>
      <c r="I10" s="80"/>
      <c r="J10" s="80"/>
      <c r="K10" s="81"/>
      <c r="L10"/>
      <c r="M10" s="118">
        <f>SUM(N11:N14)</f>
        <v>-1</v>
      </c>
      <c r="N10" s="116">
        <f>M10*'PESATURA SISTEMA'!Q14</f>
        <v>-0.55000000000000004</v>
      </c>
      <c r="O10" s="9"/>
      <c r="P10" s="10">
        <f>COUNTIF('PESATURA SISTEMA'!A15:A18,"x")</f>
        <v>4</v>
      </c>
    </row>
    <row r="11" spans="1:18" s="3" customFormat="1" ht="14.1" customHeight="1" x14ac:dyDescent="0.2">
      <c r="A11" s="122" t="str">
        <f>'ELENCO CRITERI'!A15</f>
        <v>2.1.2</v>
      </c>
      <c r="B11" s="463" t="str">
        <f>'ELENCO CRITERI'!B15</f>
        <v>Trasmittanza termica dell'involucro edilizio</v>
      </c>
      <c r="C11" s="463"/>
      <c r="D11" s="463"/>
      <c r="E11" s="463"/>
      <c r="F11" s="463"/>
      <c r="G11" s="463"/>
      <c r="H11" s="463"/>
      <c r="I11" s="463"/>
      <c r="J11" s="463"/>
      <c r="K11" s="463"/>
      <c r="L11"/>
      <c r="M11" s="121">
        <f>IF('2.1.2'!$AB$40="",-1,'2.1.2'!$AB$40)</f>
        <v>-1</v>
      </c>
      <c r="N11" s="121">
        <f>M11*'PESATURA SISTEMA'!Q15</f>
        <v>-0.25</v>
      </c>
      <c r="O11" s="9"/>
      <c r="P11" s="3">
        <f>IF(OR('2.1.2'!$AB$40="",'2.1.2'!$AB$40&lt;0),0,1)</f>
        <v>0</v>
      </c>
    </row>
    <row r="12" spans="1:18" s="3" customFormat="1" ht="14.1" customHeight="1" x14ac:dyDescent="0.2">
      <c r="A12" s="122" t="str">
        <f>'ELENCO CRITERI'!A27</f>
        <v>2.1.4</v>
      </c>
      <c r="B12" s="463" t="str">
        <f>'ELENCO CRITERI'!B27</f>
        <v>Energia primaria per il riscaldamento</v>
      </c>
      <c r="C12" s="463"/>
      <c r="D12" s="463"/>
      <c r="E12" s="463"/>
      <c r="F12" s="463"/>
      <c r="G12" s="463"/>
      <c r="H12" s="463"/>
      <c r="I12" s="463"/>
      <c r="J12" s="463"/>
      <c r="K12" s="463"/>
      <c r="L12"/>
      <c r="M12" s="121">
        <f>IF('2.1.4'!$AB$40="",-1,'2.1.4'!$AB$40)</f>
        <v>-1</v>
      </c>
      <c r="N12" s="121">
        <f>M12*'PESATURA SISTEMA'!Q16</f>
        <v>-0.25</v>
      </c>
      <c r="O12" s="9"/>
      <c r="P12" s="3">
        <f>IF(OR('2.1.4'!$AB$40="",'2.1.4'!$AB$40&lt;0),0,1)</f>
        <v>0</v>
      </c>
    </row>
    <row r="13" spans="1:18" s="3" customFormat="1" ht="14.1" customHeight="1" x14ac:dyDescent="0.2">
      <c r="A13" s="122" t="str">
        <f>'ELENCO CRITERI'!A33</f>
        <v>2.1.5</v>
      </c>
      <c r="B13" s="463" t="str">
        <f>'ELENCO CRITERI'!B33</f>
        <v>Controllo della radiazione solare</v>
      </c>
      <c r="C13" s="463"/>
      <c r="D13" s="463"/>
      <c r="E13" s="463"/>
      <c r="F13" s="463"/>
      <c r="G13" s="463"/>
      <c r="H13" s="463"/>
      <c r="I13" s="463"/>
      <c r="J13" s="463"/>
      <c r="K13" s="463"/>
      <c r="L13"/>
      <c r="M13" s="121">
        <f>IF('2.1.5'!$AB$40="",-1,'2.1.5'!$AB$40)</f>
        <v>-1</v>
      </c>
      <c r="N13" s="121">
        <f>M13*'PESATURA SISTEMA'!Q17</f>
        <v>-0.25</v>
      </c>
      <c r="O13" s="9"/>
      <c r="P13" s="3">
        <f>IF(OR('2.1.5'!$AB$40="",'2.1.5'!$AB$40&lt;0),0,1)</f>
        <v>0</v>
      </c>
    </row>
    <row r="14" spans="1:18" s="3" customFormat="1" ht="14.1" customHeight="1" x14ac:dyDescent="0.2">
      <c r="A14" s="122" t="str">
        <f>'ELENCO CRITERI'!A39</f>
        <v>2.1.6</v>
      </c>
      <c r="B14" s="463" t="str">
        <f>'ELENCO CRITERI'!B39</f>
        <v>Inerzia termica dell’edificio</v>
      </c>
      <c r="C14" s="463"/>
      <c r="D14" s="463"/>
      <c r="E14" s="463"/>
      <c r="F14" s="463"/>
      <c r="G14" s="463"/>
      <c r="H14" s="463"/>
      <c r="I14" s="463"/>
      <c r="J14" s="463"/>
      <c r="K14" s="463"/>
      <c r="L14"/>
      <c r="M14" s="121">
        <f>IF('2.1.6'!$AB$40="",-1,'2.1.6'!$AB$40)</f>
        <v>-1</v>
      </c>
      <c r="N14" s="121">
        <f>M14*'PESATURA SISTEMA'!Q18</f>
        <v>-0.25</v>
      </c>
      <c r="O14" s="9"/>
      <c r="P14" s="3">
        <f>IF(OR('2.1.6'!$AB$40="",'2.1.6'!$AB$40&lt;0),0,1)</f>
        <v>0</v>
      </c>
    </row>
    <row r="15" spans="1:18" s="3" customFormat="1" ht="14.1" customHeight="1" x14ac:dyDescent="0.2">
      <c r="A15" s="79" t="str">
        <f>'ELENCO CRITERI'!A45</f>
        <v>2.2 Energia da fonti rinnovabili</v>
      </c>
      <c r="B15" s="80"/>
      <c r="C15" s="80"/>
      <c r="D15" s="80"/>
      <c r="E15" s="80"/>
      <c r="F15" s="80"/>
      <c r="G15" s="80"/>
      <c r="H15" s="80"/>
      <c r="I15" s="80"/>
      <c r="J15" s="80"/>
      <c r="K15" s="81"/>
      <c r="L15"/>
      <c r="M15" s="118">
        <f>SUM(N16:N17)</f>
        <v>-1</v>
      </c>
      <c r="N15" s="116">
        <f>M15*'PESATURA SISTEMA'!Q19</f>
        <v>-0.2</v>
      </c>
      <c r="O15" s="9"/>
      <c r="P15" s="10">
        <f>COUNTIF('PESATURA SISTEMA'!A20:A21,"x")</f>
        <v>2</v>
      </c>
    </row>
    <row r="16" spans="1:18" s="3" customFormat="1" ht="14.1" customHeight="1" x14ac:dyDescent="0.2">
      <c r="A16" s="123" t="str">
        <f>'ELENCO CRITERI'!A46</f>
        <v>2.2.1</v>
      </c>
      <c r="B16" s="463" t="str">
        <f>'ELENCO CRITERI'!B46</f>
        <v>Energia termica per ACS</v>
      </c>
      <c r="C16" s="463"/>
      <c r="D16" s="463"/>
      <c r="E16" s="463"/>
      <c r="F16" s="463"/>
      <c r="G16" s="463"/>
      <c r="H16" s="463"/>
      <c r="I16" s="463"/>
      <c r="J16" s="463"/>
      <c r="K16" s="463"/>
      <c r="L16"/>
      <c r="M16" s="121">
        <f>IF('2.2.1'!$AB$40="",-1,'2.2.1'!$AB$40)</f>
        <v>-1</v>
      </c>
      <c r="N16" s="121">
        <f>M16*'PESATURA SISTEMA'!Q20</f>
        <v>-0.5</v>
      </c>
      <c r="O16" s="9"/>
      <c r="P16" s="3">
        <f>IF(OR('2.2.1'!$AB$40="",'2.2.1'!$AB$40&lt;0),0,1)</f>
        <v>0</v>
      </c>
    </row>
    <row r="17" spans="1:16" s="3" customFormat="1" ht="14.1" customHeight="1" x14ac:dyDescent="0.2">
      <c r="A17" s="122" t="str">
        <f>'ELENCO CRITERI'!A52</f>
        <v>2.2.2</v>
      </c>
      <c r="B17" s="463" t="str">
        <f>'ELENCO CRITERI'!B52</f>
        <v>Energia elettrica</v>
      </c>
      <c r="C17" s="463"/>
      <c r="D17" s="463"/>
      <c r="E17" s="463"/>
      <c r="F17" s="463"/>
      <c r="G17" s="463"/>
      <c r="H17" s="463"/>
      <c r="I17" s="463"/>
      <c r="J17" s="463"/>
      <c r="K17" s="463"/>
      <c r="L17"/>
      <c r="M17" s="121">
        <f>IF('2.2.2'!$AB$40="",-1,'2.2.2'!$AB$40)</f>
        <v>-1</v>
      </c>
      <c r="N17" s="121">
        <f>M17*'PESATURA SISTEMA'!Q21</f>
        <v>-0.5</v>
      </c>
      <c r="O17" s="9"/>
      <c r="P17" s="3">
        <f>IF(OR('2.2.2'!$AB$40="",'2.2.2'!$AB$40&lt;0),0,1)</f>
        <v>0</v>
      </c>
    </row>
    <row r="18" spans="1:16" s="3" customFormat="1" ht="14.1" customHeight="1" x14ac:dyDescent="0.2">
      <c r="A18" s="72" t="str">
        <f>'ELENCO CRITERI'!A58</f>
        <v>2.3 Materiali eco-compatibili</v>
      </c>
      <c r="B18" s="73"/>
      <c r="C18" s="73"/>
      <c r="D18" s="73"/>
      <c r="E18" s="73"/>
      <c r="F18" s="73"/>
      <c r="G18" s="73"/>
      <c r="H18" s="73"/>
      <c r="I18" s="73"/>
      <c r="J18" s="73"/>
      <c r="K18" s="74"/>
      <c r="L18"/>
      <c r="M18" s="118">
        <f>SUM(N19:N20)</f>
        <v>-1</v>
      </c>
      <c r="N18" s="116">
        <f>M18*'PESATURA SISTEMA'!Q22</f>
        <v>-0.15</v>
      </c>
      <c r="O18" s="9"/>
      <c r="P18" s="10">
        <f>COUNTIF('PESATURA SISTEMA'!A23:A24,"x")</f>
        <v>2</v>
      </c>
    </row>
    <row r="19" spans="1:16" s="3" customFormat="1" ht="14.1" customHeight="1" x14ac:dyDescent="0.2">
      <c r="A19" s="119" t="str">
        <f>'ELENCO CRITERI'!A59</f>
        <v>2.3.1</v>
      </c>
      <c r="B19" s="462" t="str">
        <f>'ELENCO CRITERI'!B59</f>
        <v>Materiali da fonti rinnovabili</v>
      </c>
      <c r="C19" s="462"/>
      <c r="D19" s="462"/>
      <c r="E19" s="462"/>
      <c r="F19" s="462"/>
      <c r="G19" s="462"/>
      <c r="H19" s="462"/>
      <c r="I19" s="462"/>
      <c r="J19" s="462"/>
      <c r="K19" s="462"/>
      <c r="L19"/>
      <c r="M19" s="121">
        <f>IF('2.3.1'!$AB$40="",-1,'2.3.1'!$AB$40)</f>
        <v>-1</v>
      </c>
      <c r="N19" s="121">
        <f>M19*'PESATURA SISTEMA'!Q23</f>
        <v>-0.5</v>
      </c>
      <c r="O19" s="9"/>
      <c r="P19" s="3">
        <f>IF(OR('2.3.1'!$AB$40="",'2.3.1'!$AB$40&lt;0),0,1)</f>
        <v>0</v>
      </c>
    </row>
    <row r="20" spans="1:16" s="3" customFormat="1" ht="14.1" customHeight="1" x14ac:dyDescent="0.2">
      <c r="A20" s="119" t="str">
        <f>'ELENCO CRITERI'!A65</f>
        <v>2.3.2</v>
      </c>
      <c r="B20" s="462" t="str">
        <f>'ELENCO CRITERI'!B65</f>
        <v>Materiali riciclati/recuperati</v>
      </c>
      <c r="C20" s="462"/>
      <c r="D20" s="462"/>
      <c r="E20" s="462"/>
      <c r="F20" s="462"/>
      <c r="G20" s="462"/>
      <c r="H20" s="462"/>
      <c r="I20" s="462"/>
      <c r="J20" s="462"/>
      <c r="K20" s="462"/>
      <c r="L20"/>
      <c r="M20" s="121">
        <f>IF('2.3.2'!$AB$40="",-1,'2.3.2'!$AB$40)</f>
        <v>-1</v>
      </c>
      <c r="N20" s="121">
        <f>M20*'PESATURA SISTEMA'!Q24</f>
        <v>-0.5</v>
      </c>
      <c r="O20" s="9"/>
      <c r="P20" s="3">
        <f>IF(OR('2.3.2'!$AB$40="",'2.3.2'!$AB$40&lt;0),0,1)</f>
        <v>0</v>
      </c>
    </row>
    <row r="21" spans="1:16" s="3" customFormat="1" ht="14.1" customHeight="1" x14ac:dyDescent="0.2">
      <c r="A21" s="72" t="str">
        <f>'ELENCO CRITERI'!A71</f>
        <v>2.4 Acqua potabile</v>
      </c>
      <c r="B21" s="73"/>
      <c r="C21" s="73"/>
      <c r="D21" s="73"/>
      <c r="E21" s="73"/>
      <c r="F21" s="73"/>
      <c r="G21" s="73"/>
      <c r="H21" s="73"/>
      <c r="I21" s="73"/>
      <c r="J21" s="73"/>
      <c r="K21" s="74"/>
      <c r="L21"/>
      <c r="M21" s="118">
        <f>SUM(N22:N22)</f>
        <v>-1</v>
      </c>
      <c r="N21" s="116">
        <f>M21*'PESATURA SISTEMA'!Q25</f>
        <v>-0.1</v>
      </c>
      <c r="O21" s="9"/>
      <c r="P21" s="10">
        <f>COUNTIF('PESATURA SISTEMA'!A26,"x")</f>
        <v>1</v>
      </c>
    </row>
    <row r="22" spans="1:16" s="3" customFormat="1" ht="14.1" customHeight="1" x14ac:dyDescent="0.2">
      <c r="A22" s="124" t="str">
        <f>'ELENCO CRITERI'!A78</f>
        <v>2.4.2</v>
      </c>
      <c r="B22" s="464" t="str">
        <f>'ELENCO CRITERI'!B78</f>
        <v>Acqua potabile per usi indoor</v>
      </c>
      <c r="C22" s="464"/>
      <c r="D22" s="464"/>
      <c r="E22" s="464"/>
      <c r="F22" s="464"/>
      <c r="G22" s="464"/>
      <c r="H22" s="464"/>
      <c r="I22" s="464"/>
      <c r="J22" s="464"/>
      <c r="K22" s="464"/>
      <c r="L22"/>
      <c r="M22" s="121">
        <f>IF('2.4.2'!$AB$40="",-1,'2.4.2'!$AB$40)</f>
        <v>-1</v>
      </c>
      <c r="N22" s="121">
        <f>M22*'PESATURA SISTEMA'!Q26</f>
        <v>-1</v>
      </c>
      <c r="O22" s="9"/>
      <c r="P22" s="3">
        <f>IF(OR('2.4.2'!$AB$40="",'2.4.2'!$AB$40&lt;0),0,1)</f>
        <v>0</v>
      </c>
    </row>
    <row r="23" spans="1:16" s="3" customFormat="1" ht="14.1" customHeight="1" x14ac:dyDescent="0.2">
      <c r="A23" s="95" t="str">
        <f>'ELENCO CRITERI'!A84</f>
        <v xml:space="preserve">3. Carichi Ambientali </v>
      </c>
      <c r="B23" s="96"/>
      <c r="C23" s="96"/>
      <c r="D23" s="96"/>
      <c r="E23" s="97"/>
      <c r="F23" s="97"/>
      <c r="G23" s="96"/>
      <c r="H23" s="96"/>
      <c r="I23" s="96"/>
      <c r="J23" s="96"/>
      <c r="K23" s="98"/>
      <c r="L23"/>
      <c r="M23" s="115">
        <f>N24</f>
        <v>-1</v>
      </c>
      <c r="N23" s="116">
        <f>M23*'PESATURA SISTEMA'!Q27</f>
        <v>-0.05</v>
      </c>
      <c r="O23" s="9"/>
      <c r="P23" s="117">
        <f>P24</f>
        <v>1</v>
      </c>
    </row>
    <row r="24" spans="1:16" s="3" customFormat="1" ht="14.1" customHeight="1" x14ac:dyDescent="0.2">
      <c r="A24" s="79" t="str">
        <f>'ELENCO CRITERI'!A85</f>
        <v>3.1 Emissioni di CO2 equivalente</v>
      </c>
      <c r="B24" s="80"/>
      <c r="C24" s="80"/>
      <c r="D24" s="80"/>
      <c r="E24" s="80"/>
      <c r="F24" s="80"/>
      <c r="G24" s="80"/>
      <c r="H24" s="80"/>
      <c r="I24" s="80"/>
      <c r="J24" s="80"/>
      <c r="K24" s="81"/>
      <c r="L24"/>
      <c r="M24" s="118">
        <f>SUM(N25:N25)</f>
        <v>-1</v>
      </c>
      <c r="N24" s="116">
        <f>M24*'PESATURA SISTEMA'!Q28</f>
        <v>-1</v>
      </c>
      <c r="O24" s="111"/>
      <c r="P24" s="10">
        <f>COUNTIF('PESATURA SISTEMA'!A29,"x")</f>
        <v>1</v>
      </c>
    </row>
    <row r="25" spans="1:16" s="3" customFormat="1" ht="14.1" customHeight="1" x14ac:dyDescent="0.2">
      <c r="A25" s="119" t="str">
        <f>'ELENCO CRITERI'!A86</f>
        <v>3.1.2</v>
      </c>
      <c r="B25" s="462" t="str">
        <f>'ELENCO CRITERI'!B86</f>
        <v xml:space="preserve"> Emissioni previste in fase operativa</v>
      </c>
      <c r="C25" s="462"/>
      <c r="D25" s="462"/>
      <c r="E25" s="462"/>
      <c r="F25" s="462"/>
      <c r="G25" s="462"/>
      <c r="H25" s="462"/>
      <c r="I25" s="462"/>
      <c r="J25" s="462"/>
      <c r="K25" s="462"/>
      <c r="L25"/>
      <c r="M25" s="121">
        <f>IF('3.1.2'!$AB$40="",-1,'3.1.2'!$AB$40)</f>
        <v>-1</v>
      </c>
      <c r="N25" s="121">
        <f>M25*'PESATURA SISTEMA'!Q29</f>
        <v>-1</v>
      </c>
      <c r="O25" s="9"/>
      <c r="P25" s="3">
        <f>IF(OR('3.1.2'!$AB$40="",'3.1.2'!$AB$40&lt;0),0,1)</f>
        <v>0</v>
      </c>
    </row>
    <row r="26" spans="1:16" s="3" customFormat="1" ht="14.1" customHeight="1" x14ac:dyDescent="0.2">
      <c r="A26" s="112" t="str">
        <f>'ELENCO CRITERI'!A92</f>
        <v>4. Qualità ambientale indoor</v>
      </c>
      <c r="B26" s="96"/>
      <c r="C26" s="96"/>
      <c r="D26" s="96"/>
      <c r="E26" s="97"/>
      <c r="F26" s="97"/>
      <c r="G26" s="96"/>
      <c r="H26" s="96"/>
      <c r="I26" s="96"/>
      <c r="J26" s="96"/>
      <c r="K26" s="98"/>
      <c r="L26"/>
      <c r="M26" s="115">
        <f>SUM(N27,N29,N31)</f>
        <v>-1</v>
      </c>
      <c r="N26" s="116">
        <f>M26*'PESATURA SISTEMA'!Q30</f>
        <v>-0.15</v>
      </c>
      <c r="O26" s="9"/>
      <c r="P26" s="117">
        <f>SUM(P27+P29+P31)</f>
        <v>3</v>
      </c>
    </row>
    <row r="27" spans="1:16" s="3" customFormat="1" ht="14.1" customHeight="1" x14ac:dyDescent="0.2">
      <c r="A27" s="72" t="str">
        <f>'ELENCO CRITERI'!A93</f>
        <v>4.2 Benessere termoigrometrico</v>
      </c>
      <c r="B27" s="73"/>
      <c r="C27" s="73"/>
      <c r="D27" s="73"/>
      <c r="E27" s="73"/>
      <c r="F27" s="73"/>
      <c r="G27" s="73"/>
      <c r="H27" s="73"/>
      <c r="I27" s="73"/>
      <c r="J27" s="73"/>
      <c r="K27" s="74"/>
      <c r="L27"/>
      <c r="M27" s="118">
        <f>SUM(N28:N28)</f>
        <v>-1</v>
      </c>
      <c r="N27" s="116">
        <f>M27*'PESATURA SISTEMA'!Q31</f>
        <v>-0.34</v>
      </c>
      <c r="O27" s="9"/>
      <c r="P27" s="10">
        <f>COUNTIF('PESATURA SISTEMA'!A32,"x")</f>
        <v>1</v>
      </c>
    </row>
    <row r="28" spans="1:16" s="3" customFormat="1" ht="14.1" customHeight="1" x14ac:dyDescent="0.2">
      <c r="A28" s="119" t="str">
        <f>'ELENCO CRITERI'!A94</f>
        <v>4.2.1</v>
      </c>
      <c r="B28" s="462" t="str">
        <f>'ELENCO CRITERI'!B94</f>
        <v>Temperatura dell’aria</v>
      </c>
      <c r="C28" s="462"/>
      <c r="D28" s="462"/>
      <c r="E28" s="462"/>
      <c r="F28" s="462"/>
      <c r="G28" s="462"/>
      <c r="H28" s="462"/>
      <c r="I28" s="462"/>
      <c r="J28" s="462"/>
      <c r="K28" s="462"/>
      <c r="L28"/>
      <c r="M28" s="121">
        <f>IF('4.2.1'!$AB$40="",-1,'4.2.1'!$AB$40)</f>
        <v>-1</v>
      </c>
      <c r="N28" s="121">
        <f>M28*'PESATURA SISTEMA'!Q32</f>
        <v>-1</v>
      </c>
      <c r="O28" s="9"/>
      <c r="P28" s="3">
        <f>IF(OR('4.2.1'!$AB$40="",'4.2.1'!$AB$40&lt;0),0,1)</f>
        <v>0</v>
      </c>
    </row>
    <row r="29" spans="1:16" s="3" customFormat="1" ht="14.1" customHeight="1" x14ac:dyDescent="0.2">
      <c r="A29" s="72" t="str">
        <f>'ELENCO CRITERI'!A100</f>
        <v>4.3 Benessere visivo</v>
      </c>
      <c r="B29" s="73"/>
      <c r="C29" s="73"/>
      <c r="D29" s="73"/>
      <c r="E29" s="73"/>
      <c r="F29" s="73"/>
      <c r="G29" s="73"/>
      <c r="H29" s="73"/>
      <c r="I29" s="73"/>
      <c r="J29" s="73"/>
      <c r="K29" s="74"/>
      <c r="L29"/>
      <c r="M29" s="118">
        <f>SUM(N30:N30)</f>
        <v>-1</v>
      </c>
      <c r="N29" s="116">
        <f>M29*'PESATURA SISTEMA'!Q33</f>
        <v>-0.34</v>
      </c>
      <c r="O29" s="9"/>
      <c r="P29" s="10">
        <f>COUNTIF('PESATURA SISTEMA'!A34,"x")</f>
        <v>1</v>
      </c>
    </row>
    <row r="30" spans="1:16" s="3" customFormat="1" ht="14.1" customHeight="1" x14ac:dyDescent="0.2">
      <c r="A30" s="119" t="str">
        <f>'ELENCO CRITERI'!A101</f>
        <v>4.3.1</v>
      </c>
      <c r="B30" s="462" t="str">
        <f>'ELENCO CRITERI'!B101</f>
        <v>Illuminazione naturale</v>
      </c>
      <c r="C30" s="462"/>
      <c r="D30" s="462"/>
      <c r="E30" s="462"/>
      <c r="F30" s="462"/>
      <c r="G30" s="462"/>
      <c r="H30" s="462"/>
      <c r="I30" s="462"/>
      <c r="J30" s="462"/>
      <c r="K30" s="462"/>
      <c r="L30"/>
      <c r="M30" s="121">
        <f>IF('4.3.1'!$AB$40="",-1,'4.3.1'!$AB$40)</f>
        <v>-1</v>
      </c>
      <c r="N30" s="121">
        <f>M30*'PESATURA SISTEMA'!Q34</f>
        <v>-1</v>
      </c>
      <c r="O30" s="9"/>
      <c r="P30" s="3">
        <f>IF(OR('4.3.1'!$AB$40="",'4.3.1'!$AB$40&lt;0),0,1)</f>
        <v>0</v>
      </c>
    </row>
    <row r="31" spans="1:16" s="3" customFormat="1" ht="14.1" customHeight="1" x14ac:dyDescent="0.2">
      <c r="A31" s="72" t="str">
        <f>'ELENCO CRITERI'!A107</f>
        <v>4.5 Inquinamento elettromagnetico</v>
      </c>
      <c r="B31" s="73"/>
      <c r="C31" s="73"/>
      <c r="D31" s="73"/>
      <c r="E31" s="73"/>
      <c r="F31" s="73"/>
      <c r="G31" s="73"/>
      <c r="H31" s="73"/>
      <c r="I31" s="73"/>
      <c r="J31" s="73"/>
      <c r="K31" s="74"/>
      <c r="L31"/>
      <c r="M31" s="118">
        <f>SUM(N32:N32)</f>
        <v>-1</v>
      </c>
      <c r="N31" s="116">
        <f>M31*'PESATURA SISTEMA'!Q35</f>
        <v>-0.32</v>
      </c>
      <c r="O31" s="9"/>
      <c r="P31" s="10">
        <f>COUNTIF('PESATURA SISTEMA'!A36,"x")</f>
        <v>1</v>
      </c>
    </row>
    <row r="32" spans="1:16" s="3" customFormat="1" ht="14.1" customHeight="1" x14ac:dyDescent="0.2">
      <c r="A32" s="124" t="str">
        <f>'ELENCO CRITERI'!A108</f>
        <v>4.5.1</v>
      </c>
      <c r="B32" s="464" t="str">
        <f>'ELENCO CRITERI'!B108</f>
        <v>Campi magnetici a frequenza industriale (50Hertz)</v>
      </c>
      <c r="C32" s="464"/>
      <c r="D32" s="464"/>
      <c r="E32" s="464"/>
      <c r="F32" s="464"/>
      <c r="G32" s="464"/>
      <c r="H32" s="464"/>
      <c r="I32" s="464"/>
      <c r="J32" s="464"/>
      <c r="K32" s="464"/>
      <c r="L32"/>
      <c r="M32" s="121">
        <f>IF('4.5.1'!$AB$40="",-1,'4.5.1'!$AB$40)</f>
        <v>-1</v>
      </c>
      <c r="N32" s="121">
        <f>M32*'PESATURA SISTEMA'!Q36</f>
        <v>-1</v>
      </c>
      <c r="O32" s="9"/>
      <c r="P32" s="3">
        <f>IF(OR('4.5.1'!$AB$40="",'4.5.1'!$AB$40&lt;0),0,1)</f>
        <v>0</v>
      </c>
    </row>
    <row r="33" spans="1:16" s="3" customFormat="1" ht="14.1" customHeight="1" x14ac:dyDescent="0.2">
      <c r="A33" s="95" t="str">
        <f>'ELENCO CRITERI'!A114</f>
        <v>5. Qualità del servizio</v>
      </c>
      <c r="B33" s="96"/>
      <c r="C33" s="96"/>
      <c r="D33" s="96"/>
      <c r="E33" s="97"/>
      <c r="F33" s="97"/>
      <c r="G33" s="96"/>
      <c r="H33" s="96"/>
      <c r="I33" s="96"/>
      <c r="J33" s="96"/>
      <c r="K33" s="98"/>
      <c r="L33"/>
      <c r="M33" s="115">
        <f>N34</f>
        <v>-1</v>
      </c>
      <c r="N33" s="116">
        <f>M33*'PESATURA SISTEMA'!Q37</f>
        <v>-0.05</v>
      </c>
      <c r="O33" s="9"/>
      <c r="P33" s="117">
        <f>P34</f>
        <v>1</v>
      </c>
    </row>
    <row r="34" spans="1:16" s="3" customFormat="1" ht="14.1" customHeight="1" x14ac:dyDescent="0.2">
      <c r="A34" s="72" t="str">
        <f>'ELENCO CRITERI'!A115</f>
        <v>5.2 Mantenimento delle prestazioni in fase operativa</v>
      </c>
      <c r="B34" s="73"/>
      <c r="C34" s="73"/>
      <c r="D34" s="73"/>
      <c r="E34" s="73"/>
      <c r="F34" s="73"/>
      <c r="G34" s="73"/>
      <c r="H34" s="73"/>
      <c r="I34" s="73"/>
      <c r="J34" s="73"/>
      <c r="K34" s="74"/>
      <c r="L34"/>
      <c r="M34" s="118">
        <f>SUM(N35:N35)</f>
        <v>-1</v>
      </c>
      <c r="N34" s="116">
        <f>M34*'PESATURA SISTEMA'!Q38</f>
        <v>-1</v>
      </c>
      <c r="O34" s="9"/>
      <c r="P34" s="10">
        <f>COUNTIF('PESATURA SISTEMA'!A39,"x")</f>
        <v>1</v>
      </c>
    </row>
    <row r="35" spans="1:16" s="3" customFormat="1" ht="14.1" customHeight="1" x14ac:dyDescent="0.2">
      <c r="A35" s="119" t="str">
        <f>'ELENCO CRITERI'!A116</f>
        <v>5.2.1</v>
      </c>
      <c r="B35" s="462" t="str">
        <f>'ELENCO CRITERI'!B116</f>
        <v>Disponibilità della documentazione tecnica degli edifici</v>
      </c>
      <c r="C35" s="462"/>
      <c r="D35" s="462"/>
      <c r="E35" s="462"/>
      <c r="F35" s="462"/>
      <c r="G35" s="462"/>
      <c r="H35" s="462"/>
      <c r="I35" s="462"/>
      <c r="J35" s="462"/>
      <c r="K35" s="462"/>
      <c r="L35"/>
      <c r="M35" s="121">
        <f>IF('5.2.1'!$AB$40="",-1,'5.2.1'!$AB$40)</f>
        <v>-1</v>
      </c>
      <c r="N35" s="121">
        <f>M35*'PESATURA SISTEMA'!Q39</f>
        <v>-1</v>
      </c>
      <c r="O35" s="9"/>
      <c r="P35" s="3">
        <f>IF(OR('5.2.1'!$AB$40="",'5.2.1'!$AB$40&lt;0),0,1)</f>
        <v>0</v>
      </c>
    </row>
  </sheetData>
  <sheetProtection password="D70A" sheet="1"/>
  <mergeCells count="24">
    <mergeCell ref="B25:K25"/>
    <mergeCell ref="B28:K28"/>
    <mergeCell ref="B30:K30"/>
    <mergeCell ref="B32:K32"/>
    <mergeCell ref="B35:K35"/>
    <mergeCell ref="B14:K14"/>
    <mergeCell ref="B16:K16"/>
    <mergeCell ref="B17:K17"/>
    <mergeCell ref="B19:K19"/>
    <mergeCell ref="B20:K20"/>
    <mergeCell ref="B22:K22"/>
    <mergeCell ref="A5:E5"/>
    <mergeCell ref="M5:N5"/>
    <mergeCell ref="B8:K8"/>
    <mergeCell ref="B11:K11"/>
    <mergeCell ref="B12:K12"/>
    <mergeCell ref="B13:K13"/>
    <mergeCell ref="H1:K1"/>
    <mergeCell ref="M1:M4"/>
    <mergeCell ref="N1:N4"/>
    <mergeCell ref="I2:K2"/>
    <mergeCell ref="G3:K3"/>
    <mergeCell ref="A4:C4"/>
    <mergeCell ref="G4:K4"/>
  </mergeCells>
  <conditionalFormatting sqref="M6:M35">
    <cfRule type="cellIs" dxfId="38" priority="1" stopIfTrue="1" operator="lessThan">
      <formula>0</formula>
    </cfRule>
  </conditionalFormatting>
  <conditionalFormatting sqref="M5:N5">
    <cfRule type="expression" dxfId="37" priority="2" stopIfTrue="1">
      <formula>$P$8+$P$11+$P$12+$P$13+$P$14+$P$16+$P$17+$P$19+$P$20+$P$22+$P$25+$P$28+$P$30+$P$32+$P$35&lt;15</formula>
    </cfRule>
  </conditionalFormatting>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topLeftCell="A25" zoomScaleSheetLayoutView="100" workbookViewId="0">
      <selection activeCell="G29" sqref="G29"/>
    </sheetView>
  </sheetViews>
  <sheetFormatPr defaultColWidth="0" defaultRowHeight="12.75" zeroHeight="1" x14ac:dyDescent="0.2"/>
  <cols>
    <col min="1" max="1" width="4.28515625" style="10" customWidth="1"/>
    <col min="2" max="15" width="3.42578125" style="3" customWidth="1"/>
    <col min="16" max="16" width="0.42578125" style="3" customWidth="1"/>
    <col min="17" max="32" width="3.42578125" style="3" customWidth="1"/>
    <col min="33" max="33" width="1.42578125" style="3" customWidth="1"/>
    <col min="34" max="16384" width="0" style="1" hidden="1"/>
  </cols>
  <sheetData>
    <row r="1" spans="1:35" ht="18.75" customHeight="1" x14ac:dyDescent="0.2">
      <c r="A1" s="125"/>
      <c r="B1" s="465" t="s">
        <v>164</v>
      </c>
      <c r="C1" s="465"/>
      <c r="D1" s="465"/>
      <c r="E1" s="466" t="str">
        <f>'ELENCO CRITERI'!A7</f>
        <v>1.1.2</v>
      </c>
      <c r="F1" s="466"/>
      <c r="G1" s="466"/>
      <c r="H1" s="466"/>
      <c r="I1" s="46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31"/>
      <c r="X2" s="128"/>
      <c r="Y2" s="128"/>
      <c r="Z2" s="128"/>
      <c r="AA2" s="128"/>
      <c r="AB2" s="128"/>
      <c r="AC2" s="128"/>
      <c r="AD2" s="128"/>
      <c r="AE2" s="128"/>
      <c r="AF2" s="128"/>
      <c r="AG2" s="129"/>
    </row>
    <row r="3" spans="1:35" x14ac:dyDescent="0.2">
      <c r="A3" s="125"/>
      <c r="B3" s="469" t="str">
        <f>'ELENCO CRITERI'!B7</f>
        <v>Livello di urbanizzazione del sito</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ht="15.75" x14ac:dyDescent="0.2">
      <c r="A5" s="125"/>
      <c r="B5" s="138" t="s">
        <v>165</v>
      </c>
      <c r="C5" s="139"/>
      <c r="D5" s="140"/>
      <c r="E5" s="140"/>
      <c r="F5" s="140"/>
      <c r="G5" s="140"/>
      <c r="H5" s="141"/>
      <c r="I5" s="142"/>
      <c r="J5" s="142"/>
      <c r="K5" s="142"/>
      <c r="L5" s="142"/>
      <c r="M5" s="142"/>
      <c r="N5" s="142"/>
      <c r="O5" s="142"/>
      <c r="P5" s="138"/>
      <c r="Q5" s="141"/>
      <c r="R5" s="138" t="s">
        <v>166</v>
      </c>
      <c r="S5" s="140"/>
      <c r="T5" s="140"/>
      <c r="U5" s="141"/>
      <c r="V5" s="142"/>
      <c r="W5" s="142"/>
      <c r="X5" s="142"/>
      <c r="Y5" s="142"/>
      <c r="Z5" s="142"/>
      <c r="AA5" s="142"/>
      <c r="AB5" s="142"/>
      <c r="AC5" s="142"/>
      <c r="AD5" s="142"/>
      <c r="AE5" s="142"/>
      <c r="AF5" s="138"/>
      <c r="AG5" s="129"/>
      <c r="AI5" s="9"/>
    </row>
    <row r="6" spans="1:35" ht="12.75" customHeight="1" x14ac:dyDescent="0.2">
      <c r="A6" s="143"/>
      <c r="B6" s="470" t="str">
        <f>'ELENCO CRITERI'!A6</f>
        <v>1.1 Condizioni del sito</v>
      </c>
      <c r="C6" s="470"/>
      <c r="D6" s="470"/>
      <c r="E6" s="470"/>
      <c r="F6" s="470"/>
      <c r="G6" s="470"/>
      <c r="H6" s="470"/>
      <c r="I6" s="470"/>
      <c r="J6" s="470"/>
      <c r="K6" s="470"/>
      <c r="L6" s="470"/>
      <c r="M6" s="470"/>
      <c r="N6" s="470"/>
      <c r="O6" s="470"/>
      <c r="P6" s="128"/>
      <c r="Q6" s="144"/>
      <c r="R6" s="471" t="str">
        <f>'ELENCO CRITERI'!A6</f>
        <v>1.1 Condizioni del sito</v>
      </c>
      <c r="S6" s="471"/>
      <c r="T6" s="471"/>
      <c r="U6" s="471"/>
      <c r="V6" s="471"/>
      <c r="W6" s="471"/>
      <c r="X6" s="471"/>
      <c r="Y6" s="471"/>
      <c r="Z6" s="471"/>
      <c r="AA6" s="471"/>
      <c r="AB6" s="471"/>
      <c r="AC6" s="471"/>
      <c r="AD6" s="471"/>
      <c r="AE6" s="471"/>
      <c r="AF6" s="471"/>
      <c r="AG6" s="129"/>
      <c r="AI6" s="9"/>
    </row>
    <row r="7" spans="1:35" x14ac:dyDescent="0.2">
      <c r="A7" s="145"/>
      <c r="B7" s="470"/>
      <c r="C7" s="470"/>
      <c r="D7" s="470"/>
      <c r="E7" s="470"/>
      <c r="F7" s="470"/>
      <c r="G7" s="470"/>
      <c r="H7" s="470"/>
      <c r="I7" s="470"/>
      <c r="J7" s="470"/>
      <c r="K7" s="470"/>
      <c r="L7" s="470"/>
      <c r="M7" s="470"/>
      <c r="N7" s="470"/>
      <c r="O7" s="470"/>
      <c r="P7" s="128"/>
      <c r="Q7" s="146"/>
      <c r="R7" s="471"/>
      <c r="S7" s="471"/>
      <c r="T7" s="471"/>
      <c r="U7" s="471"/>
      <c r="V7" s="471"/>
      <c r="W7" s="471"/>
      <c r="X7" s="471"/>
      <c r="Y7" s="471"/>
      <c r="Z7" s="471"/>
      <c r="AA7" s="471"/>
      <c r="AB7" s="471"/>
      <c r="AC7" s="471"/>
      <c r="AD7" s="471"/>
      <c r="AE7" s="471"/>
      <c r="AF7" s="471"/>
      <c r="AG7" s="129"/>
    </row>
    <row r="8" spans="1:35"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ht="15.75" x14ac:dyDescent="0.2">
      <c r="A10" s="125"/>
      <c r="B10" s="138" t="s">
        <v>167</v>
      </c>
      <c r="C10" s="139"/>
      <c r="D10" s="141"/>
      <c r="E10" s="142"/>
      <c r="F10" s="142"/>
      <c r="G10" s="142"/>
      <c r="H10" s="142"/>
      <c r="I10" s="142"/>
      <c r="J10" s="142"/>
      <c r="K10" s="142"/>
      <c r="L10" s="142"/>
      <c r="M10" s="142"/>
      <c r="N10" s="142"/>
      <c r="O10" s="142"/>
      <c r="P10" s="138"/>
      <c r="Q10" s="142"/>
      <c r="R10" s="138" t="s">
        <v>168</v>
      </c>
      <c r="S10" s="140"/>
      <c r="T10" s="140"/>
      <c r="U10" s="140"/>
      <c r="V10" s="140"/>
      <c r="W10" s="141"/>
      <c r="X10" s="142"/>
      <c r="Y10" s="142"/>
      <c r="Z10" s="142"/>
      <c r="AA10" s="142"/>
      <c r="AB10" s="142"/>
      <c r="AC10" s="142"/>
      <c r="AD10" s="142"/>
      <c r="AE10" s="142"/>
      <c r="AF10" s="138"/>
      <c r="AG10" s="129"/>
    </row>
    <row r="11" spans="1:35" ht="13.35" customHeight="1" x14ac:dyDescent="0.2">
      <c r="A11" s="127"/>
      <c r="B11" s="472" t="str">
        <f>'ELENCO CRITERI'!F9</f>
        <v>Favorire l'uso di aree urbanizzate per limitare il consumo di suolo.</v>
      </c>
      <c r="C11" s="472"/>
      <c r="D11" s="472"/>
      <c r="E11" s="472"/>
      <c r="F11" s="472"/>
      <c r="G11" s="472"/>
      <c r="H11" s="472"/>
      <c r="I11" s="472"/>
      <c r="J11" s="472"/>
      <c r="K11" s="472"/>
      <c r="L11" s="472"/>
      <c r="M11" s="472"/>
      <c r="N11" s="472"/>
      <c r="O11" s="472"/>
      <c r="P11" s="128"/>
      <c r="Q11" s="13"/>
      <c r="R11" s="473" t="s">
        <v>169</v>
      </c>
      <c r="S11" s="473"/>
      <c r="T11" s="473"/>
      <c r="U11" s="473"/>
      <c r="V11" s="473"/>
      <c r="W11" s="473"/>
      <c r="X11" s="473"/>
      <c r="Y11" s="474" t="s">
        <v>170</v>
      </c>
      <c r="Z11" s="474"/>
      <c r="AA11" s="474"/>
      <c r="AB11" s="474"/>
      <c r="AC11" s="474"/>
      <c r="AD11" s="474"/>
      <c r="AE11" s="474"/>
      <c r="AF11" s="474"/>
      <c r="AG11" s="129"/>
    </row>
    <row r="12" spans="1:35" x14ac:dyDescent="0.2">
      <c r="A12" s="127"/>
      <c r="B12" s="472"/>
      <c r="C12" s="472"/>
      <c r="D12" s="472"/>
      <c r="E12" s="472"/>
      <c r="F12" s="472"/>
      <c r="G12" s="472"/>
      <c r="H12" s="472"/>
      <c r="I12" s="472"/>
      <c r="J12" s="472"/>
      <c r="K12" s="472"/>
      <c r="L12" s="472"/>
      <c r="M12" s="472"/>
      <c r="N12" s="472"/>
      <c r="O12" s="472"/>
      <c r="P12" s="128"/>
      <c r="Q12" s="13"/>
      <c r="R12" s="475">
        <f>'PESATURA SISTEMA'!Q12</f>
        <v>1</v>
      </c>
      <c r="S12" s="475"/>
      <c r="T12" s="475"/>
      <c r="U12" s="475"/>
      <c r="V12" s="475"/>
      <c r="W12" s="475"/>
      <c r="X12" s="475"/>
      <c r="Y12" s="475">
        <f>'PESATURA SISTEMA'!R12</f>
        <v>0.05</v>
      </c>
      <c r="Z12" s="475"/>
      <c r="AA12" s="475"/>
      <c r="AB12" s="475"/>
      <c r="AC12" s="475"/>
      <c r="AD12" s="475"/>
      <c r="AE12" s="475"/>
      <c r="AF12" s="475"/>
      <c r="AG12" s="129"/>
    </row>
    <row r="13" spans="1:35" x14ac:dyDescent="0.2">
      <c r="A13" s="133"/>
      <c r="B13" s="472"/>
      <c r="C13" s="472"/>
      <c r="D13" s="472"/>
      <c r="E13" s="472"/>
      <c r="F13" s="472"/>
      <c r="G13" s="472"/>
      <c r="H13" s="472"/>
      <c r="I13" s="472"/>
      <c r="J13" s="472"/>
      <c r="K13" s="472"/>
      <c r="L13" s="472"/>
      <c r="M13" s="472"/>
      <c r="N13" s="472"/>
      <c r="O13" s="472"/>
      <c r="P13" s="128"/>
      <c r="Q13" s="150"/>
      <c r="R13" s="475"/>
      <c r="S13" s="475"/>
      <c r="T13" s="475"/>
      <c r="U13" s="475"/>
      <c r="V13" s="475"/>
      <c r="W13" s="475"/>
      <c r="X13" s="475"/>
      <c r="Y13" s="475"/>
      <c r="Z13" s="475"/>
      <c r="AA13" s="475"/>
      <c r="AB13" s="475"/>
      <c r="AC13" s="475"/>
      <c r="AD13" s="475"/>
      <c r="AE13" s="475"/>
      <c r="AF13" s="475"/>
      <c r="AG13" s="129"/>
    </row>
    <row r="14" spans="1:35"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row>
    <row r="17" spans="1:35" x14ac:dyDescent="0.2">
      <c r="A17" s="127"/>
      <c r="B17" s="472" t="str">
        <f>'ELENCO CRITERI'!F10</f>
        <v>Livello di urbanizzazione dell'area in cui si trova il sito di costruzione.</v>
      </c>
      <c r="C17" s="472"/>
      <c r="D17" s="472"/>
      <c r="E17" s="472"/>
      <c r="F17" s="472"/>
      <c r="G17" s="472"/>
      <c r="H17" s="472"/>
      <c r="I17" s="472"/>
      <c r="J17" s="472"/>
      <c r="K17" s="472"/>
      <c r="L17" s="472"/>
      <c r="M17" s="472"/>
      <c r="N17" s="472"/>
      <c r="O17" s="472"/>
      <c r="P17" s="128"/>
      <c r="Q17" s="13"/>
      <c r="R17" s="476" t="str">
        <f>'ELENCO CRITERI'!F11</f>
        <v xml:space="preserve"> -</v>
      </c>
      <c r="S17" s="476"/>
      <c r="T17" s="476"/>
      <c r="U17" s="476"/>
      <c r="V17" s="476"/>
      <c r="W17" s="476"/>
      <c r="X17" s="476"/>
      <c r="Y17" s="476"/>
      <c r="Z17" s="476"/>
      <c r="AA17" s="476"/>
      <c r="AB17" s="476"/>
      <c r="AC17" s="476"/>
      <c r="AD17" s="476"/>
      <c r="AE17" s="476"/>
      <c r="AF17" s="476"/>
      <c r="AG17" s="129"/>
    </row>
    <row r="18" spans="1:35" x14ac:dyDescent="0.2">
      <c r="A18" s="127"/>
      <c r="B18" s="472"/>
      <c r="C18" s="472"/>
      <c r="D18" s="472"/>
      <c r="E18" s="472"/>
      <c r="F18" s="472"/>
      <c r="G18" s="472"/>
      <c r="H18" s="472"/>
      <c r="I18" s="472"/>
      <c r="J18" s="472"/>
      <c r="K18" s="472"/>
      <c r="L18" s="472"/>
      <c r="M18" s="472"/>
      <c r="N18" s="472"/>
      <c r="O18" s="472"/>
      <c r="P18" s="128"/>
      <c r="Q18" s="13"/>
      <c r="R18" s="476"/>
      <c r="S18" s="476"/>
      <c r="T18" s="476"/>
      <c r="U18" s="476"/>
      <c r="V18" s="476"/>
      <c r="W18" s="476"/>
      <c r="X18" s="476"/>
      <c r="Y18" s="476"/>
      <c r="Z18" s="476"/>
      <c r="AA18" s="476"/>
      <c r="AB18" s="476"/>
      <c r="AC18" s="476"/>
      <c r="AD18" s="476"/>
      <c r="AE18" s="476"/>
      <c r="AF18" s="476"/>
      <c r="AG18" s="129"/>
    </row>
    <row r="19" spans="1:35" ht="27" customHeight="1" x14ac:dyDescent="0.2">
      <c r="A19" s="133"/>
      <c r="B19" s="472"/>
      <c r="C19" s="472"/>
      <c r="D19" s="472"/>
      <c r="E19" s="472"/>
      <c r="F19" s="472"/>
      <c r="G19" s="472"/>
      <c r="H19" s="472"/>
      <c r="I19" s="472"/>
      <c r="J19" s="472"/>
      <c r="K19" s="472"/>
      <c r="L19" s="472"/>
      <c r="M19" s="472"/>
      <c r="N19" s="472"/>
      <c r="O19" s="472"/>
      <c r="P19" s="13"/>
      <c r="Q19" s="150"/>
      <c r="R19" s="476"/>
      <c r="S19" s="476"/>
      <c r="T19" s="476"/>
      <c r="U19" s="476"/>
      <c r="V19" s="476"/>
      <c r="W19" s="476"/>
      <c r="X19" s="476"/>
      <c r="Y19" s="476"/>
      <c r="Z19" s="476"/>
      <c r="AA19" s="476"/>
      <c r="AB19" s="476"/>
      <c r="AC19" s="476"/>
      <c r="AD19" s="476"/>
      <c r="AE19" s="476"/>
      <c r="AF19" s="476"/>
      <c r="AG19" s="129"/>
    </row>
    <row r="20" spans="1:35"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5"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5"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5"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5" ht="21" customHeight="1" x14ac:dyDescent="0.2">
      <c r="A24" s="126"/>
      <c r="B24" s="477"/>
      <c r="C24" s="477"/>
      <c r="D24" s="477"/>
      <c r="E24" s="477"/>
      <c r="F24" s="477"/>
      <c r="G24" s="477"/>
      <c r="H24" s="477"/>
      <c r="I24" s="477"/>
      <c r="J24" s="477"/>
      <c r="K24" s="477"/>
      <c r="L24" s="477"/>
      <c r="M24" s="477"/>
      <c r="N24" s="477"/>
      <c r="O24" s="477"/>
      <c r="P24" s="153"/>
      <c r="Q24" s="153"/>
      <c r="R24" s="154"/>
      <c r="S24" s="154"/>
      <c r="T24" s="154"/>
      <c r="U24" s="154"/>
      <c r="V24" s="155"/>
      <c r="W24" s="478" t="str">
        <f>R17</f>
        <v xml:space="preserve"> -</v>
      </c>
      <c r="X24" s="478"/>
      <c r="Y24" s="478"/>
      <c r="Z24" s="478"/>
      <c r="AA24" s="478"/>
      <c r="AB24" s="479" t="s">
        <v>174</v>
      </c>
      <c r="AC24" s="479"/>
      <c r="AD24" s="479"/>
      <c r="AE24" s="479"/>
      <c r="AF24" s="479"/>
      <c r="AG24" s="129"/>
      <c r="AI24" s="156"/>
    </row>
    <row r="25" spans="1:35" ht="15" customHeight="1" x14ac:dyDescent="0.2">
      <c r="A25" s="157"/>
      <c r="B25" s="480" t="s">
        <v>175</v>
      </c>
      <c r="C25" s="480"/>
      <c r="D25" s="480"/>
      <c r="E25" s="480"/>
      <c r="F25" s="159"/>
      <c r="G25" s="481" t="s">
        <v>176</v>
      </c>
      <c r="H25" s="481"/>
      <c r="I25" s="481"/>
      <c r="J25" s="481"/>
      <c r="K25" s="481"/>
      <c r="L25" s="481"/>
      <c r="M25" s="481"/>
      <c r="N25" s="481"/>
      <c r="O25" s="481"/>
      <c r="P25" s="481"/>
      <c r="Q25" s="481"/>
      <c r="R25" s="481"/>
      <c r="S25" s="481"/>
      <c r="T25" s="481"/>
      <c r="U25" s="481"/>
      <c r="V25" s="481"/>
      <c r="W25" s="482"/>
      <c r="X25" s="482"/>
      <c r="Y25" s="482"/>
      <c r="Z25" s="482"/>
      <c r="AA25" s="482"/>
      <c r="AB25" s="483">
        <v>-1</v>
      </c>
      <c r="AC25" s="483"/>
      <c r="AD25" s="483"/>
      <c r="AE25" s="483"/>
      <c r="AF25" s="483"/>
      <c r="AG25" s="129"/>
    </row>
    <row r="26" spans="1:35" ht="15" customHeight="1" x14ac:dyDescent="0.2">
      <c r="A26" s="160"/>
      <c r="B26" s="484" t="s">
        <v>177</v>
      </c>
      <c r="C26" s="484"/>
      <c r="D26" s="484"/>
      <c r="E26" s="484"/>
      <c r="F26" s="162"/>
      <c r="G26" s="485" t="s">
        <v>178</v>
      </c>
      <c r="H26" s="485"/>
      <c r="I26" s="485"/>
      <c r="J26" s="485"/>
      <c r="K26" s="485"/>
      <c r="L26" s="485"/>
      <c r="M26" s="485"/>
      <c r="N26" s="485"/>
      <c r="O26" s="485"/>
      <c r="P26" s="485"/>
      <c r="Q26" s="485"/>
      <c r="R26" s="485"/>
      <c r="S26" s="485"/>
      <c r="T26" s="485"/>
      <c r="U26" s="485"/>
      <c r="V26" s="485"/>
      <c r="W26" s="486"/>
      <c r="X26" s="486"/>
      <c r="Y26" s="486"/>
      <c r="Z26" s="486"/>
      <c r="AA26" s="486"/>
      <c r="AB26" s="487">
        <v>0</v>
      </c>
      <c r="AC26" s="487"/>
      <c r="AD26" s="487"/>
      <c r="AE26" s="487"/>
      <c r="AF26" s="487"/>
      <c r="AG26" s="129"/>
    </row>
    <row r="27" spans="1:35" ht="12.75" hidden="1" customHeight="1" x14ac:dyDescent="0.2">
      <c r="A27" s="163"/>
      <c r="B27" s="164"/>
      <c r="C27" s="164"/>
      <c r="D27" s="164"/>
      <c r="E27" s="164"/>
      <c r="F27" s="165"/>
      <c r="G27" s="166"/>
      <c r="H27" s="166"/>
      <c r="I27" s="166"/>
      <c r="J27" s="166"/>
      <c r="K27" s="166"/>
      <c r="L27" s="166"/>
      <c r="M27" s="166"/>
      <c r="N27" s="166"/>
      <c r="O27" s="166"/>
      <c r="P27" s="166"/>
      <c r="Q27" s="166"/>
      <c r="R27" s="166"/>
      <c r="S27" s="166"/>
      <c r="T27" s="166"/>
      <c r="U27" s="166"/>
      <c r="V27" s="166"/>
      <c r="W27" s="488"/>
      <c r="X27" s="488"/>
      <c r="Y27" s="488"/>
      <c r="Z27" s="488"/>
      <c r="AA27" s="488"/>
      <c r="AB27" s="489">
        <v>1</v>
      </c>
      <c r="AC27" s="489"/>
      <c r="AD27" s="489"/>
      <c r="AE27" s="489"/>
      <c r="AF27" s="489"/>
      <c r="AG27" s="129"/>
    </row>
    <row r="28" spans="1:35" ht="12.75" hidden="1" customHeight="1" x14ac:dyDescent="0.2">
      <c r="A28" s="160"/>
      <c r="B28" s="161"/>
      <c r="C28" s="161"/>
      <c r="D28" s="161"/>
      <c r="E28" s="161"/>
      <c r="F28" s="162"/>
      <c r="G28" s="485"/>
      <c r="H28" s="485"/>
      <c r="I28" s="485"/>
      <c r="J28" s="485"/>
      <c r="K28" s="485"/>
      <c r="L28" s="485"/>
      <c r="M28" s="485"/>
      <c r="N28" s="485"/>
      <c r="O28" s="485"/>
      <c r="P28" s="485"/>
      <c r="Q28" s="485"/>
      <c r="R28" s="485"/>
      <c r="S28" s="485"/>
      <c r="T28" s="485"/>
      <c r="U28" s="485"/>
      <c r="V28" s="485"/>
      <c r="W28" s="486"/>
      <c r="X28" s="486"/>
      <c r="Y28" s="486"/>
      <c r="Z28" s="486"/>
      <c r="AA28" s="486"/>
      <c r="AB28" s="487">
        <v>2</v>
      </c>
      <c r="AC28" s="487"/>
      <c r="AD28" s="487"/>
      <c r="AE28" s="487"/>
      <c r="AF28" s="487"/>
      <c r="AG28" s="129"/>
    </row>
    <row r="29" spans="1:35" ht="15" customHeight="1" x14ac:dyDescent="0.2">
      <c r="A29" s="157"/>
      <c r="B29" s="480" t="s">
        <v>179</v>
      </c>
      <c r="C29" s="480"/>
      <c r="D29" s="480"/>
      <c r="E29" s="480"/>
      <c r="F29" s="159"/>
      <c r="G29" s="490" t="s">
        <v>180</v>
      </c>
      <c r="H29" s="490"/>
      <c r="I29" s="490"/>
      <c r="J29" s="490"/>
      <c r="K29" s="490"/>
      <c r="L29" s="490"/>
      <c r="M29" s="490"/>
      <c r="N29" s="490"/>
      <c r="O29" s="490"/>
      <c r="P29" s="490"/>
      <c r="Q29" s="490"/>
      <c r="R29" s="490"/>
      <c r="S29" s="490"/>
      <c r="T29" s="490"/>
      <c r="U29" s="490"/>
      <c r="V29" s="490"/>
      <c r="W29" s="491"/>
      <c r="X29" s="491"/>
      <c r="Y29" s="491"/>
      <c r="Z29" s="491"/>
      <c r="AA29" s="491"/>
      <c r="AB29" s="492">
        <v>3</v>
      </c>
      <c r="AC29" s="492"/>
      <c r="AD29" s="492"/>
      <c r="AE29" s="492"/>
      <c r="AF29" s="492"/>
      <c r="AG29" s="129"/>
    </row>
    <row r="30" spans="1:35" ht="12.75" hidden="1" customHeight="1" x14ac:dyDescent="0.2">
      <c r="A30" s="157"/>
      <c r="B30" s="158"/>
      <c r="C30" s="158"/>
      <c r="D30" s="158"/>
      <c r="E30" s="158"/>
      <c r="F30" s="159"/>
      <c r="G30" s="167"/>
      <c r="H30" s="167"/>
      <c r="I30" s="167"/>
      <c r="J30" s="167"/>
      <c r="K30" s="167"/>
      <c r="L30" s="167"/>
      <c r="M30" s="167"/>
      <c r="N30" s="167"/>
      <c r="O30" s="167"/>
      <c r="P30" s="167"/>
      <c r="Q30" s="167"/>
      <c r="R30" s="167"/>
      <c r="S30" s="167"/>
      <c r="T30" s="167"/>
      <c r="U30" s="167"/>
      <c r="V30" s="167"/>
      <c r="W30" s="491"/>
      <c r="X30" s="491"/>
      <c r="Y30" s="491"/>
      <c r="Z30" s="491"/>
      <c r="AA30" s="491"/>
      <c r="AB30" s="492">
        <v>4</v>
      </c>
      <c r="AC30" s="492"/>
      <c r="AD30" s="492"/>
      <c r="AE30" s="492"/>
      <c r="AF30" s="492"/>
      <c r="AG30" s="129"/>
    </row>
    <row r="31" spans="1:35" ht="15" customHeight="1" x14ac:dyDescent="0.2">
      <c r="A31" s="168"/>
      <c r="B31" s="493" t="s">
        <v>181</v>
      </c>
      <c r="C31" s="493"/>
      <c r="D31" s="493"/>
      <c r="E31" s="493"/>
      <c r="F31" s="169"/>
      <c r="G31" s="485" t="s">
        <v>182</v>
      </c>
      <c r="H31" s="485"/>
      <c r="I31" s="485"/>
      <c r="J31" s="485"/>
      <c r="K31" s="485"/>
      <c r="L31" s="485"/>
      <c r="M31" s="485"/>
      <c r="N31" s="485"/>
      <c r="O31" s="485"/>
      <c r="P31" s="485"/>
      <c r="Q31" s="485"/>
      <c r="R31" s="485"/>
      <c r="S31" s="485"/>
      <c r="T31" s="485"/>
      <c r="U31" s="485"/>
      <c r="V31" s="485"/>
      <c r="W31" s="486"/>
      <c r="X31" s="486"/>
      <c r="Y31" s="486"/>
      <c r="Z31" s="486"/>
      <c r="AA31" s="486"/>
      <c r="AB31" s="487">
        <v>5</v>
      </c>
      <c r="AC31" s="487"/>
      <c r="AD31" s="487"/>
      <c r="AE31" s="487"/>
      <c r="AF31" s="487"/>
      <c r="AG31" s="129"/>
    </row>
    <row r="32" spans="1:35" ht="15.75" customHeight="1" x14ac:dyDescent="0.2">
      <c r="A32" s="170"/>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ht="52.5" customHeight="1" x14ac:dyDescent="0.2">
      <c r="A34" s="171"/>
      <c r="B34" s="494" t="s">
        <v>184</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ht="3.6" customHeight="1" x14ac:dyDescent="0.2">
      <c r="A35" s="171"/>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129"/>
    </row>
    <row r="36" spans="1:39"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ht="15.75" customHeight="1" x14ac:dyDescent="0.2">
      <c r="A38" s="175"/>
      <c r="B38" s="496" t="s">
        <v>185</v>
      </c>
      <c r="C38" s="496"/>
      <c r="D38" s="496"/>
      <c r="E38" s="496"/>
      <c r="F38" s="496"/>
      <c r="G38" s="496"/>
      <c r="H38" s="496"/>
      <c r="I38" s="496"/>
      <c r="J38" s="496"/>
      <c r="K38" s="496"/>
      <c r="L38" s="496"/>
      <c r="M38" s="496"/>
      <c r="N38" s="496"/>
      <c r="O38" s="496"/>
      <c r="P38" s="496"/>
      <c r="Q38" s="496"/>
      <c r="R38" s="496"/>
      <c r="S38" s="496"/>
      <c r="T38" s="496"/>
      <c r="U38" s="496"/>
      <c r="V38" s="496"/>
      <c r="W38" s="497"/>
      <c r="X38" s="497"/>
      <c r="Y38" s="497"/>
      <c r="Z38" s="497"/>
      <c r="AA38" s="497"/>
      <c r="AB38" s="498" t="str">
        <f>R17</f>
        <v xml:space="preserve"> -</v>
      </c>
      <c r="AC38" s="498"/>
      <c r="AD38" s="498"/>
      <c r="AE38" s="498"/>
      <c r="AF38" s="498"/>
      <c r="AG38" s="129"/>
    </row>
    <row r="39" spans="1:39"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00" t="str">
        <f>IF(W38="","",W38)</f>
        <v/>
      </c>
      <c r="AC40" s="500"/>
      <c r="AD40" s="500"/>
      <c r="AE40" s="500"/>
      <c r="AF40" s="500"/>
      <c r="AG40" s="129"/>
    </row>
    <row r="41" spans="1:39" ht="3.95"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ht="12.75" hidden="1"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ht="15.75" hidden="1" x14ac:dyDescent="0.2">
      <c r="A47" s="178"/>
      <c r="B47" s="179" t="s">
        <v>188</v>
      </c>
      <c r="C47" s="181"/>
      <c r="D47" s="180"/>
      <c r="E47" s="180"/>
      <c r="F47" s="180"/>
      <c r="G47" s="180"/>
      <c r="H47" s="180"/>
      <c r="I47" s="180"/>
      <c r="J47" s="180"/>
      <c r="K47" s="180"/>
      <c r="L47" s="180"/>
      <c r="M47" s="180"/>
      <c r="N47" s="180"/>
      <c r="O47" s="180"/>
      <c r="P47" s="180"/>
      <c r="Q47" s="180"/>
      <c r="R47" s="180"/>
      <c r="S47" s="180"/>
      <c r="T47" s="180"/>
      <c r="U47" s="180"/>
      <c r="V47" s="182"/>
      <c r="W47" s="504" t="s">
        <v>189</v>
      </c>
      <c r="X47" s="504"/>
      <c r="Y47" s="504"/>
      <c r="Z47" s="504"/>
      <c r="AA47" s="504"/>
      <c r="AB47" s="505" t="s">
        <v>172</v>
      </c>
      <c r="AC47" s="505"/>
      <c r="AD47" s="505"/>
      <c r="AE47" s="505"/>
      <c r="AF47" s="505"/>
      <c r="AG47" s="129"/>
    </row>
    <row r="48" spans="1:39" s="174" customFormat="1" ht="12.75" hidden="1"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71" ht="12.75" hidden="1" customHeight="1" x14ac:dyDescent="0.2">
      <c r="A49" s="183"/>
      <c r="B49" s="506"/>
      <c r="C49" s="506"/>
      <c r="D49" s="506"/>
      <c r="E49" s="506"/>
      <c r="F49" s="506"/>
      <c r="G49" s="506"/>
      <c r="H49" s="506"/>
      <c r="I49" s="506"/>
      <c r="J49" s="506"/>
      <c r="K49" s="506"/>
      <c r="L49" s="506"/>
      <c r="M49" s="506"/>
      <c r="N49" s="506"/>
      <c r="O49" s="506"/>
      <c r="P49" s="506"/>
      <c r="Q49" s="506"/>
      <c r="R49" s="506"/>
      <c r="S49" s="506"/>
      <c r="T49" s="506"/>
      <c r="U49" s="506"/>
      <c r="V49" s="506"/>
      <c r="W49" s="507"/>
      <c r="X49" s="507"/>
      <c r="Y49" s="507"/>
      <c r="Z49" s="507"/>
      <c r="AA49" s="507"/>
      <c r="AB49" s="508"/>
      <c r="AC49" s="508"/>
      <c r="AD49" s="508"/>
      <c r="AE49" s="508"/>
      <c r="AF49" s="508"/>
      <c r="AG49" s="129"/>
    </row>
    <row r="50" spans="1:71" s="174" customFormat="1" ht="12.75" hidden="1" customHeight="1" x14ac:dyDescent="0.2">
      <c r="A50" s="133"/>
      <c r="B50" s="186"/>
      <c r="C50" s="187"/>
      <c r="D50" s="136"/>
      <c r="E50" s="136"/>
      <c r="F50" s="136"/>
      <c r="G50" s="136"/>
      <c r="H50" s="136"/>
      <c r="I50" s="136"/>
      <c r="J50" s="136"/>
      <c r="K50" s="136"/>
      <c r="L50" s="186"/>
      <c r="M50" s="186"/>
      <c r="N50" s="186"/>
      <c r="O50" s="186"/>
      <c r="P50" s="186"/>
      <c r="Q50" s="186"/>
      <c r="R50" s="186"/>
      <c r="S50" s="186"/>
      <c r="T50" s="186"/>
      <c r="U50" s="186"/>
      <c r="V50" s="186"/>
      <c r="W50" s="134"/>
      <c r="X50" s="134"/>
      <c r="Y50" s="134"/>
      <c r="Z50" s="134"/>
      <c r="AA50" s="188"/>
      <c r="AB50" s="134"/>
      <c r="AC50" s="134"/>
      <c r="AD50" s="134"/>
      <c r="AE50" s="134"/>
      <c r="AF50" s="134"/>
      <c r="AG50" s="134"/>
    </row>
    <row r="51" spans="1:71" ht="12.75" hidden="1" customHeight="1" x14ac:dyDescent="0.2">
      <c r="A51" s="183"/>
      <c r="B51" s="506"/>
      <c r="C51" s="506"/>
      <c r="D51" s="506"/>
      <c r="E51" s="506"/>
      <c r="F51" s="506"/>
      <c r="G51" s="506"/>
      <c r="H51" s="506"/>
      <c r="I51" s="506"/>
      <c r="J51" s="506"/>
      <c r="K51" s="506"/>
      <c r="L51" s="506"/>
      <c r="M51" s="506"/>
      <c r="N51" s="506"/>
      <c r="O51" s="506"/>
      <c r="P51" s="506"/>
      <c r="Q51" s="506"/>
      <c r="R51" s="506"/>
      <c r="S51" s="506"/>
      <c r="T51" s="506"/>
      <c r="U51" s="506"/>
      <c r="V51" s="506"/>
      <c r="W51" s="507"/>
      <c r="X51" s="507"/>
      <c r="Y51" s="507"/>
      <c r="Z51" s="507"/>
      <c r="AA51" s="507"/>
      <c r="AB51" s="508"/>
      <c r="AC51" s="508"/>
      <c r="AD51" s="508"/>
      <c r="AE51" s="508"/>
      <c r="AF51" s="508"/>
      <c r="AG51" s="129"/>
    </row>
    <row r="52" spans="1:71" ht="12.75" hidden="1" customHeight="1" x14ac:dyDescent="0.2">
      <c r="A52" s="133"/>
      <c r="B52" s="186"/>
      <c r="C52" s="187"/>
      <c r="D52" s="136"/>
      <c r="E52" s="136"/>
      <c r="F52" s="136"/>
      <c r="G52" s="136"/>
      <c r="H52" s="136"/>
      <c r="I52" s="136"/>
      <c r="J52" s="136"/>
      <c r="K52" s="136"/>
      <c r="L52" s="186"/>
      <c r="M52" s="186"/>
      <c r="N52" s="186"/>
      <c r="O52" s="186"/>
      <c r="P52" s="186"/>
      <c r="Q52" s="186"/>
      <c r="R52" s="186"/>
      <c r="S52" s="186"/>
      <c r="T52" s="186"/>
      <c r="U52" s="186"/>
      <c r="V52" s="186"/>
      <c r="W52" s="134"/>
      <c r="X52" s="134"/>
      <c r="Y52" s="134"/>
      <c r="Z52" s="134"/>
      <c r="AA52" s="188"/>
      <c r="AB52" s="134"/>
      <c r="AC52" s="134"/>
      <c r="AD52" s="134"/>
      <c r="AE52" s="134"/>
      <c r="AF52" s="134"/>
      <c r="AG52" s="129"/>
    </row>
    <row r="53" spans="1:71" ht="12.75" hidden="1" customHeight="1" x14ac:dyDescent="0.2">
      <c r="A53" s="183"/>
      <c r="B53" s="506"/>
      <c r="C53" s="506"/>
      <c r="D53" s="506"/>
      <c r="E53" s="506"/>
      <c r="F53" s="506"/>
      <c r="G53" s="506"/>
      <c r="H53" s="506"/>
      <c r="I53" s="506"/>
      <c r="J53" s="506"/>
      <c r="K53" s="506"/>
      <c r="L53" s="506"/>
      <c r="M53" s="506"/>
      <c r="N53" s="506"/>
      <c r="O53" s="506"/>
      <c r="P53" s="506"/>
      <c r="Q53" s="506"/>
      <c r="R53" s="506"/>
      <c r="S53" s="506"/>
      <c r="T53" s="506"/>
      <c r="U53" s="506"/>
      <c r="V53" s="506"/>
      <c r="W53" s="507"/>
      <c r="X53" s="507"/>
      <c r="Y53" s="507"/>
      <c r="Z53" s="507"/>
      <c r="AA53" s="507"/>
      <c r="AB53" s="508"/>
      <c r="AC53" s="508"/>
      <c r="AD53" s="508"/>
      <c r="AE53" s="508"/>
      <c r="AF53" s="508"/>
      <c r="AG53" s="129"/>
    </row>
    <row r="54" spans="1:71"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71"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07"/>
      <c r="X55" s="507"/>
      <c r="Y55" s="507"/>
      <c r="Z55" s="507"/>
      <c r="AA55" s="507"/>
      <c r="AB55" s="508"/>
      <c r="AC55" s="508"/>
      <c r="AD55" s="508"/>
      <c r="AE55" s="508"/>
      <c r="AF55" s="508"/>
      <c r="AG55" s="129"/>
    </row>
    <row r="56" spans="1:71"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71"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07"/>
      <c r="X57" s="507"/>
      <c r="Y57" s="507"/>
      <c r="Z57" s="507"/>
      <c r="AA57" s="507"/>
      <c r="AB57" s="508"/>
      <c r="AC57" s="508"/>
      <c r="AD57" s="508"/>
      <c r="AE57" s="508"/>
      <c r="AF57" s="508"/>
      <c r="AG57" s="129"/>
    </row>
    <row r="58" spans="1:71"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71"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07"/>
      <c r="X59" s="507"/>
      <c r="Y59" s="507"/>
      <c r="Z59" s="507"/>
      <c r="AA59" s="507"/>
      <c r="AB59" s="508"/>
      <c r="AC59" s="508"/>
      <c r="AD59" s="508"/>
      <c r="AE59" s="508"/>
      <c r="AF59" s="508"/>
      <c r="AG59" s="129"/>
    </row>
    <row r="60" spans="1:71"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7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07"/>
      <c r="X61" s="507"/>
      <c r="Y61" s="507"/>
      <c r="Z61" s="507"/>
      <c r="AA61" s="507"/>
      <c r="AB61" s="508"/>
      <c r="AC61" s="508"/>
      <c r="AD61" s="508"/>
      <c r="AE61" s="508"/>
      <c r="AF61" s="508"/>
      <c r="AG61" s="129"/>
    </row>
    <row r="62" spans="1:71"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7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07"/>
      <c r="X63" s="507"/>
      <c r="Y63" s="507"/>
      <c r="Z63" s="507"/>
      <c r="AA63" s="507"/>
      <c r="AB63" s="508"/>
      <c r="AC63" s="508"/>
      <c r="AD63" s="508"/>
      <c r="AE63" s="508"/>
      <c r="AF63" s="508"/>
      <c r="AG63" s="129"/>
      <c r="AO63" s="509"/>
      <c r="AP63" s="509"/>
      <c r="AQ63" s="509"/>
      <c r="AR63" s="509"/>
      <c r="AS63" s="509"/>
      <c r="AT63" s="509"/>
      <c r="AU63" s="509"/>
      <c r="AV63" s="509"/>
      <c r="AW63" s="509"/>
      <c r="AX63" s="509"/>
      <c r="AY63" s="509"/>
      <c r="AZ63" s="509"/>
      <c r="BA63" s="509"/>
      <c r="BB63" s="509"/>
      <c r="BC63" s="509"/>
      <c r="BD63" s="509"/>
      <c r="BE63" s="509"/>
      <c r="BF63" s="509"/>
      <c r="BG63" s="509"/>
      <c r="BH63" s="509"/>
      <c r="BI63" s="509"/>
      <c r="BJ63" s="510"/>
      <c r="BK63" s="510"/>
      <c r="BL63" s="510"/>
      <c r="BM63" s="510"/>
      <c r="BN63" s="510"/>
      <c r="BO63" s="511"/>
      <c r="BP63" s="511"/>
      <c r="BQ63" s="511"/>
      <c r="BR63" s="511"/>
      <c r="BS63" s="511"/>
    </row>
    <row r="64" spans="1:71"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c r="AO64" s="192"/>
      <c r="AP64" s="193"/>
      <c r="AQ64" s="194"/>
      <c r="AR64" s="194"/>
      <c r="AS64" s="194"/>
      <c r="AT64" s="194"/>
      <c r="AU64" s="194"/>
      <c r="AV64" s="194"/>
      <c r="AW64" s="194"/>
      <c r="AX64" s="194"/>
      <c r="AY64" s="192"/>
      <c r="AZ64" s="192"/>
      <c r="BA64" s="192"/>
      <c r="BB64" s="192"/>
      <c r="BC64" s="192"/>
      <c r="BD64" s="192"/>
      <c r="BE64" s="192"/>
      <c r="BF64" s="192"/>
      <c r="BG64" s="192"/>
      <c r="BH64" s="192"/>
      <c r="BI64" s="192"/>
      <c r="BJ64" s="174"/>
      <c r="BK64" s="174"/>
      <c r="BL64" s="174"/>
      <c r="BM64" s="174"/>
      <c r="BN64" s="195"/>
      <c r="BO64" s="174"/>
      <c r="BP64" s="174"/>
      <c r="BQ64" s="174"/>
      <c r="BR64" s="174"/>
      <c r="BS64" s="174"/>
    </row>
    <row r="65" spans="1:7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07"/>
      <c r="X65" s="507"/>
      <c r="Y65" s="507"/>
      <c r="Z65" s="507"/>
      <c r="AA65" s="507"/>
      <c r="AB65" s="508"/>
      <c r="AC65" s="508"/>
      <c r="AD65" s="508"/>
      <c r="AE65" s="508"/>
      <c r="AF65" s="508"/>
      <c r="AG65" s="129"/>
      <c r="AO65" s="509"/>
      <c r="AP65" s="509"/>
      <c r="AQ65" s="509"/>
      <c r="AR65" s="509"/>
      <c r="AS65" s="509"/>
      <c r="AT65" s="509"/>
      <c r="AU65" s="509"/>
      <c r="AV65" s="509"/>
      <c r="AW65" s="509"/>
      <c r="AX65" s="509"/>
      <c r="AY65" s="509"/>
      <c r="AZ65" s="509"/>
      <c r="BA65" s="509"/>
      <c r="BB65" s="509"/>
      <c r="BC65" s="509"/>
      <c r="BD65" s="509"/>
      <c r="BE65" s="509"/>
      <c r="BF65" s="509"/>
      <c r="BG65" s="509"/>
      <c r="BH65" s="509"/>
      <c r="BI65" s="509"/>
      <c r="BJ65" s="510"/>
      <c r="BK65" s="510"/>
      <c r="BL65" s="510"/>
      <c r="BM65" s="510"/>
      <c r="BN65" s="510"/>
      <c r="BO65" s="511"/>
      <c r="BP65" s="511"/>
      <c r="BQ65" s="511"/>
      <c r="BR65" s="511"/>
      <c r="BS65" s="511"/>
    </row>
    <row r="66" spans="1:71"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c r="AO66" s="174"/>
      <c r="AP66" s="196"/>
      <c r="AQ66" s="194"/>
      <c r="AR66" s="194"/>
      <c r="AS66" s="194"/>
      <c r="AT66" s="194"/>
      <c r="AU66" s="197"/>
      <c r="AV66" s="197"/>
      <c r="AW66" s="197"/>
      <c r="AX66" s="197"/>
      <c r="AY66" s="174"/>
      <c r="AZ66" s="174"/>
      <c r="BA66" s="174"/>
      <c r="BB66" s="174"/>
      <c r="BC66" s="174"/>
      <c r="BD66" s="174"/>
      <c r="BE66" s="174"/>
      <c r="BF66" s="174"/>
      <c r="BG66" s="174"/>
      <c r="BH66" s="174"/>
      <c r="BI66" s="174"/>
      <c r="BJ66" s="174"/>
      <c r="BK66" s="174"/>
      <c r="BL66" s="174"/>
      <c r="BM66" s="174"/>
      <c r="BN66" s="195"/>
      <c r="BO66" s="174"/>
      <c r="BP66" s="174"/>
      <c r="BQ66" s="174"/>
      <c r="BR66" s="174"/>
      <c r="BS66" s="174"/>
    </row>
    <row r="67" spans="1:7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07"/>
      <c r="X67" s="507"/>
      <c r="Y67" s="507"/>
      <c r="Z67" s="507"/>
      <c r="AA67" s="507"/>
      <c r="AB67" s="508"/>
      <c r="AC67" s="508"/>
      <c r="AD67" s="508"/>
      <c r="AE67" s="508"/>
      <c r="AF67" s="508"/>
      <c r="AG67" s="129"/>
      <c r="AO67" s="509"/>
      <c r="AP67" s="509"/>
      <c r="AQ67" s="509"/>
      <c r="AR67" s="509"/>
      <c r="AS67" s="509"/>
      <c r="AT67" s="509"/>
      <c r="AU67" s="509"/>
      <c r="AV67" s="509"/>
      <c r="AW67" s="509"/>
      <c r="AX67" s="509"/>
      <c r="AY67" s="509"/>
      <c r="AZ67" s="509"/>
      <c r="BA67" s="509"/>
      <c r="BB67" s="509"/>
      <c r="BC67" s="509"/>
      <c r="BD67" s="509"/>
      <c r="BE67" s="509"/>
      <c r="BF67" s="509"/>
      <c r="BG67" s="509"/>
      <c r="BH67" s="509"/>
      <c r="BI67" s="509"/>
      <c r="BJ67" s="510"/>
      <c r="BK67" s="510"/>
      <c r="BL67" s="510"/>
      <c r="BM67" s="510"/>
      <c r="BN67" s="510"/>
      <c r="BO67" s="511"/>
      <c r="BP67" s="511"/>
      <c r="BQ67" s="511"/>
      <c r="BR67" s="511"/>
      <c r="BS67" s="511"/>
    </row>
    <row r="68" spans="1:71"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7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07"/>
      <c r="X69" s="507"/>
      <c r="Y69" s="507"/>
      <c r="Z69" s="507"/>
      <c r="AA69" s="507"/>
      <c r="AB69" s="508"/>
      <c r="AC69" s="508"/>
      <c r="AD69" s="508"/>
      <c r="AE69" s="508"/>
      <c r="AF69" s="508"/>
      <c r="AG69" s="129"/>
    </row>
    <row r="70" spans="1:71"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7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07"/>
      <c r="X71" s="507"/>
      <c r="Y71" s="507"/>
      <c r="Z71" s="507"/>
      <c r="AA71" s="507"/>
      <c r="AB71" s="508"/>
      <c r="AC71" s="508"/>
      <c r="AD71" s="508"/>
      <c r="AE71" s="508"/>
      <c r="AF71" s="508"/>
      <c r="AG71" s="129"/>
    </row>
    <row r="72" spans="1:71"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7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07"/>
      <c r="X73" s="507"/>
      <c r="Y73" s="507"/>
      <c r="Z73" s="507"/>
      <c r="AA73" s="507"/>
      <c r="AB73" s="508"/>
      <c r="AC73" s="508"/>
      <c r="AD73" s="508"/>
      <c r="AE73" s="508"/>
      <c r="AF73" s="508"/>
      <c r="AG73" s="129"/>
    </row>
    <row r="74" spans="1:71"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190"/>
      <c r="X74" s="202"/>
      <c r="Y74" s="199"/>
      <c r="Z74" s="199"/>
      <c r="AA74" s="199"/>
      <c r="AB74" s="199"/>
      <c r="AC74" s="199"/>
      <c r="AD74" s="199"/>
      <c r="AE74" s="199"/>
      <c r="AF74" s="199"/>
      <c r="AG74" s="129"/>
    </row>
    <row r="75" spans="1:7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07"/>
      <c r="X75" s="507"/>
      <c r="Y75" s="507"/>
      <c r="Z75" s="507"/>
      <c r="AA75" s="507"/>
      <c r="AB75" s="508"/>
      <c r="AC75" s="508"/>
      <c r="AD75" s="508"/>
      <c r="AE75" s="508"/>
      <c r="AF75" s="508"/>
      <c r="AG75" s="129"/>
    </row>
    <row r="76" spans="1:71"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7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07"/>
      <c r="X77" s="507"/>
      <c r="Y77" s="507"/>
      <c r="Z77" s="507"/>
      <c r="AA77" s="507"/>
      <c r="AB77" s="508"/>
      <c r="AC77" s="508"/>
      <c r="AD77" s="508"/>
      <c r="AE77" s="508"/>
      <c r="AF77" s="508"/>
      <c r="AG77" s="129"/>
    </row>
    <row r="78" spans="1:71"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7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07"/>
      <c r="X79" s="507"/>
      <c r="Y79" s="507"/>
      <c r="Z79" s="507"/>
      <c r="AA79" s="507"/>
      <c r="AB79" s="508"/>
      <c r="AC79" s="508"/>
      <c r="AD79" s="508"/>
      <c r="AE79" s="508"/>
      <c r="AF79" s="508"/>
      <c r="AG79" s="129"/>
    </row>
    <row r="80" spans="1:71"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4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07"/>
      <c r="X81" s="507"/>
      <c r="Y81" s="507"/>
      <c r="Z81" s="507"/>
      <c r="AA81" s="507"/>
      <c r="AB81" s="508"/>
      <c r="AC81" s="508"/>
      <c r="AD81" s="508"/>
      <c r="AE81" s="508"/>
      <c r="AF81" s="508"/>
      <c r="AG81" s="129"/>
    </row>
    <row r="82" spans="1:41"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4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07"/>
      <c r="X83" s="507"/>
      <c r="Y83" s="507"/>
      <c r="Z83" s="507"/>
      <c r="AA83" s="507"/>
      <c r="AB83" s="508"/>
      <c r="AC83" s="508"/>
      <c r="AD83" s="508"/>
      <c r="AE83" s="508"/>
      <c r="AF83" s="508"/>
      <c r="AG83" s="129"/>
    </row>
    <row r="84" spans="1:41"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4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07"/>
      <c r="X85" s="507"/>
      <c r="Y85" s="507"/>
      <c r="Z85" s="507"/>
      <c r="AA85" s="507"/>
      <c r="AB85" s="508"/>
      <c r="AC85" s="508"/>
      <c r="AD85" s="508"/>
      <c r="AE85" s="508"/>
      <c r="AF85" s="508"/>
      <c r="AG85" s="129"/>
    </row>
    <row r="86" spans="1:41"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4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07"/>
      <c r="X87" s="507"/>
      <c r="Y87" s="507"/>
      <c r="Z87" s="507"/>
      <c r="AA87" s="507"/>
      <c r="AB87" s="508"/>
      <c r="AC87" s="508"/>
      <c r="AD87" s="508"/>
      <c r="AE87" s="508"/>
      <c r="AF87" s="508"/>
      <c r="AG87" s="129"/>
    </row>
    <row r="88" spans="1:41"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41" ht="15.75" customHeight="1" x14ac:dyDescent="0.2">
      <c r="A89" s="127"/>
      <c r="B89" s="128" t="s">
        <v>190</v>
      </c>
      <c r="C89" s="152"/>
      <c r="D89" s="128"/>
      <c r="E89" s="128"/>
      <c r="F89" s="128"/>
      <c r="G89" s="128"/>
      <c r="H89" s="128"/>
      <c r="I89" s="128"/>
      <c r="J89" s="128"/>
      <c r="K89" s="128"/>
      <c r="L89" s="128"/>
      <c r="M89" s="128"/>
      <c r="N89" s="128"/>
      <c r="O89" s="128"/>
      <c r="P89" s="128"/>
      <c r="Q89" s="128"/>
      <c r="R89" s="128"/>
      <c r="S89" s="128"/>
      <c r="T89" s="128"/>
      <c r="U89" s="128"/>
      <c r="V89" s="203"/>
      <c r="W89" s="512" t="s">
        <v>191</v>
      </c>
      <c r="X89" s="512"/>
      <c r="Y89" s="512"/>
      <c r="Z89" s="512"/>
      <c r="AA89" s="512"/>
      <c r="AB89" s="512"/>
      <c r="AC89" s="512"/>
      <c r="AD89" s="512"/>
      <c r="AE89" s="512"/>
      <c r="AF89" s="512"/>
      <c r="AG89" s="129"/>
    </row>
    <row r="90" spans="1:41"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41" ht="24" customHeight="1" x14ac:dyDescent="0.2">
      <c r="A91" s="183"/>
      <c r="B91" s="506" t="s">
        <v>192</v>
      </c>
      <c r="C91" s="506"/>
      <c r="D91" s="506"/>
      <c r="E91" s="506"/>
      <c r="F91" s="506"/>
      <c r="G91" s="506"/>
      <c r="H91" s="506"/>
      <c r="I91" s="506"/>
      <c r="J91" s="506"/>
      <c r="K91" s="506"/>
      <c r="L91" s="506"/>
      <c r="M91" s="506"/>
      <c r="N91" s="506"/>
      <c r="O91" s="506"/>
      <c r="P91" s="506"/>
      <c r="Q91" s="506"/>
      <c r="R91" s="506"/>
      <c r="S91" s="506"/>
      <c r="T91" s="506"/>
      <c r="U91" s="506"/>
      <c r="V91" s="506"/>
      <c r="W91" s="513" t="s">
        <v>15</v>
      </c>
      <c r="X91" s="513"/>
      <c r="Y91" s="513"/>
      <c r="Z91" s="513"/>
      <c r="AA91" s="513"/>
      <c r="AB91" s="513"/>
      <c r="AC91" s="513"/>
      <c r="AD91" s="513"/>
      <c r="AE91" s="513"/>
      <c r="AF91" s="513"/>
      <c r="AG91" s="129"/>
    </row>
    <row r="92" spans="1:41" ht="12.75" hidden="1"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205"/>
      <c r="X92" s="205"/>
      <c r="Y92" s="205"/>
      <c r="Z92" s="205"/>
      <c r="AA92" s="205"/>
      <c r="AB92" s="205"/>
      <c r="AC92" s="205"/>
      <c r="AD92" s="205"/>
      <c r="AE92" s="205"/>
      <c r="AF92" s="205"/>
      <c r="AG92" s="129"/>
    </row>
    <row r="93" spans="1:41" ht="12.75" hidden="1" customHeight="1" x14ac:dyDescent="0.2">
      <c r="A93" s="183"/>
      <c r="B93" s="506" t="s">
        <v>193</v>
      </c>
      <c r="C93" s="506"/>
      <c r="D93" s="506"/>
      <c r="E93" s="506"/>
      <c r="F93" s="506"/>
      <c r="G93" s="506"/>
      <c r="H93" s="506"/>
      <c r="I93" s="506"/>
      <c r="J93" s="506"/>
      <c r="K93" s="506"/>
      <c r="L93" s="506"/>
      <c r="M93" s="506"/>
      <c r="N93" s="506"/>
      <c r="O93" s="506"/>
      <c r="P93" s="506"/>
      <c r="Q93" s="506"/>
      <c r="R93" s="506"/>
      <c r="S93" s="506"/>
      <c r="T93" s="506"/>
      <c r="U93" s="506"/>
      <c r="V93" s="506"/>
      <c r="W93" s="514"/>
      <c r="X93" s="514"/>
      <c r="Y93" s="514"/>
      <c r="Z93" s="514"/>
      <c r="AA93" s="514"/>
      <c r="AB93" s="514"/>
      <c r="AC93" s="514"/>
      <c r="AD93" s="514"/>
      <c r="AE93" s="514"/>
      <c r="AF93" s="514"/>
      <c r="AG93" s="129"/>
      <c r="AL93" s="173"/>
    </row>
    <row r="94" spans="1:41" ht="12.75" hidden="1"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205"/>
      <c r="X94" s="205"/>
      <c r="Y94" s="205"/>
      <c r="Z94" s="205"/>
      <c r="AA94" s="205"/>
      <c r="AB94" s="205"/>
      <c r="AC94" s="205"/>
      <c r="AD94" s="205"/>
      <c r="AE94" s="205"/>
      <c r="AF94" s="205"/>
      <c r="AG94" s="129"/>
    </row>
    <row r="95" spans="1:41" ht="12.75" hidden="1" customHeight="1" x14ac:dyDescent="0.2">
      <c r="A95" s="183"/>
      <c r="B95" s="506" t="s">
        <v>194</v>
      </c>
      <c r="C95" s="506"/>
      <c r="D95" s="506"/>
      <c r="E95" s="506"/>
      <c r="F95" s="506"/>
      <c r="G95" s="506"/>
      <c r="H95" s="506"/>
      <c r="I95" s="506"/>
      <c r="J95" s="506"/>
      <c r="K95" s="506"/>
      <c r="L95" s="506"/>
      <c r="M95" s="506"/>
      <c r="N95" s="506"/>
      <c r="O95" s="506"/>
      <c r="P95" s="506"/>
      <c r="Q95" s="506"/>
      <c r="R95" s="506"/>
      <c r="S95" s="506"/>
      <c r="T95" s="506"/>
      <c r="U95" s="506"/>
      <c r="V95" s="506"/>
      <c r="W95" s="514"/>
      <c r="X95" s="514"/>
      <c r="Y95" s="514"/>
      <c r="Z95" s="514"/>
      <c r="AA95" s="514"/>
      <c r="AB95" s="514"/>
      <c r="AC95" s="514"/>
      <c r="AD95" s="514"/>
      <c r="AE95" s="514"/>
      <c r="AF95" s="514"/>
      <c r="AG95" s="129"/>
      <c r="AO95" s="207"/>
    </row>
    <row r="96" spans="1:41" ht="12.75" hidden="1" customHeight="1" x14ac:dyDescent="0.2">
      <c r="A96" s="133"/>
      <c r="B96" s="506"/>
      <c r="C96" s="506"/>
      <c r="D96" s="506"/>
      <c r="E96" s="506"/>
      <c r="F96" s="506"/>
      <c r="G96" s="506"/>
      <c r="H96" s="506"/>
      <c r="I96" s="506"/>
      <c r="J96" s="506"/>
      <c r="K96" s="506"/>
      <c r="L96" s="506"/>
      <c r="M96" s="506"/>
      <c r="N96" s="506"/>
      <c r="O96" s="506"/>
      <c r="P96" s="506"/>
      <c r="Q96" s="506"/>
      <c r="R96" s="506"/>
      <c r="S96" s="506"/>
      <c r="T96" s="506"/>
      <c r="U96" s="506"/>
      <c r="V96" s="506"/>
      <c r="W96" s="205"/>
      <c r="X96" s="205"/>
      <c r="Y96" s="205"/>
      <c r="Z96" s="205"/>
      <c r="AA96" s="205"/>
      <c r="AB96" s="205"/>
      <c r="AC96" s="205"/>
      <c r="AD96" s="205"/>
      <c r="AE96" s="205"/>
      <c r="AF96" s="205"/>
      <c r="AG96" s="129"/>
    </row>
    <row r="97" spans="1:41" hidden="1" x14ac:dyDescent="0.2">
      <c r="A97" s="183"/>
      <c r="B97" s="515"/>
      <c r="C97" s="515"/>
      <c r="D97" s="515"/>
      <c r="E97" s="515"/>
      <c r="F97" s="515"/>
      <c r="G97" s="515"/>
      <c r="H97" s="515"/>
      <c r="I97" s="515"/>
      <c r="J97" s="515"/>
      <c r="K97" s="515"/>
      <c r="L97" s="515"/>
      <c r="M97" s="515"/>
      <c r="N97" s="515"/>
      <c r="O97" s="515"/>
      <c r="P97" s="515"/>
      <c r="Q97" s="515"/>
      <c r="R97" s="515"/>
      <c r="S97" s="515"/>
      <c r="T97" s="515"/>
      <c r="U97" s="515"/>
      <c r="V97" s="515"/>
      <c r="W97" s="514"/>
      <c r="X97" s="514"/>
      <c r="Y97" s="514"/>
      <c r="Z97" s="514"/>
      <c r="AA97" s="514"/>
      <c r="AB97" s="514"/>
      <c r="AC97" s="514"/>
      <c r="AD97" s="514"/>
      <c r="AE97" s="514"/>
      <c r="AF97" s="514"/>
      <c r="AG97" s="129"/>
    </row>
    <row r="98" spans="1:41" ht="12.75" hidden="1" customHeight="1" x14ac:dyDescent="0.2">
      <c r="A98" s="133"/>
      <c r="B98" s="506"/>
      <c r="C98" s="506"/>
      <c r="D98" s="506"/>
      <c r="E98" s="506"/>
      <c r="F98" s="506"/>
      <c r="G98" s="506"/>
      <c r="H98" s="506"/>
      <c r="I98" s="506"/>
      <c r="J98" s="506"/>
      <c r="K98" s="506"/>
      <c r="L98" s="506"/>
      <c r="M98" s="506"/>
      <c r="N98" s="506"/>
      <c r="O98" s="506"/>
      <c r="P98" s="506"/>
      <c r="Q98" s="506"/>
      <c r="R98" s="506"/>
      <c r="S98" s="506"/>
      <c r="T98" s="506"/>
      <c r="U98" s="506"/>
      <c r="V98" s="506"/>
      <c r="W98" s="205"/>
      <c r="X98" s="205"/>
      <c r="Y98" s="205"/>
      <c r="Z98" s="205"/>
      <c r="AA98" s="205"/>
      <c r="AB98" s="205"/>
      <c r="AC98" s="205"/>
      <c r="AD98" s="205"/>
      <c r="AE98" s="205"/>
      <c r="AF98" s="205"/>
      <c r="AG98" s="129"/>
    </row>
    <row r="99" spans="1:41" hidden="1" x14ac:dyDescent="0.2">
      <c r="A99" s="183"/>
      <c r="B99" s="515"/>
      <c r="C99" s="515"/>
      <c r="D99" s="515"/>
      <c r="E99" s="515"/>
      <c r="F99" s="515"/>
      <c r="G99" s="515"/>
      <c r="H99" s="515"/>
      <c r="I99" s="515"/>
      <c r="J99" s="515"/>
      <c r="K99" s="515"/>
      <c r="L99" s="515"/>
      <c r="M99" s="515"/>
      <c r="N99" s="515"/>
      <c r="O99" s="515"/>
      <c r="P99" s="515"/>
      <c r="Q99" s="515"/>
      <c r="R99" s="515"/>
      <c r="S99" s="515"/>
      <c r="T99" s="515"/>
      <c r="U99" s="515"/>
      <c r="V99" s="515"/>
      <c r="W99" s="514"/>
      <c r="X99" s="514"/>
      <c r="Y99" s="514"/>
      <c r="Z99" s="514"/>
      <c r="AA99" s="514"/>
      <c r="AB99" s="514"/>
      <c r="AC99" s="514"/>
      <c r="AD99" s="514"/>
      <c r="AE99" s="514"/>
      <c r="AF99" s="514"/>
      <c r="AG99" s="129"/>
    </row>
    <row r="100" spans="1:41" ht="12.75" hidden="1" customHeight="1" x14ac:dyDescent="0.2">
      <c r="A100" s="133"/>
      <c r="B100" s="506"/>
      <c r="C100" s="506"/>
      <c r="D100" s="506"/>
      <c r="E100" s="506"/>
      <c r="F100" s="506"/>
      <c r="G100" s="506"/>
      <c r="H100" s="506"/>
      <c r="I100" s="506"/>
      <c r="J100" s="506"/>
      <c r="K100" s="506"/>
      <c r="L100" s="506"/>
      <c r="M100" s="506"/>
      <c r="N100" s="506"/>
      <c r="O100" s="506"/>
      <c r="P100" s="506"/>
      <c r="Q100" s="506"/>
      <c r="R100" s="506"/>
      <c r="S100" s="506"/>
      <c r="T100" s="506"/>
      <c r="U100" s="506"/>
      <c r="V100" s="506"/>
      <c r="W100" s="205"/>
      <c r="X100" s="205"/>
      <c r="Y100" s="205"/>
      <c r="Z100" s="205"/>
      <c r="AA100" s="205"/>
      <c r="AB100" s="205"/>
      <c r="AC100" s="205"/>
      <c r="AD100" s="205"/>
      <c r="AE100" s="205"/>
      <c r="AF100" s="205"/>
      <c r="AG100" s="129"/>
    </row>
    <row r="101" spans="1:41" ht="12.75" hidden="1" customHeight="1" x14ac:dyDescent="0.2">
      <c r="A101" s="183"/>
      <c r="B101" s="515"/>
      <c r="C101" s="515"/>
      <c r="D101" s="515"/>
      <c r="E101" s="515"/>
      <c r="F101" s="515"/>
      <c r="G101" s="515"/>
      <c r="H101" s="515"/>
      <c r="I101" s="515"/>
      <c r="J101" s="515"/>
      <c r="K101" s="515"/>
      <c r="L101" s="515"/>
      <c r="M101" s="515"/>
      <c r="N101" s="515"/>
      <c r="O101" s="515"/>
      <c r="P101" s="515"/>
      <c r="Q101" s="515"/>
      <c r="R101" s="515"/>
      <c r="S101" s="515"/>
      <c r="T101" s="515"/>
      <c r="U101" s="515"/>
      <c r="V101" s="515"/>
      <c r="W101" s="514"/>
      <c r="X101" s="514"/>
      <c r="Y101" s="514"/>
      <c r="Z101" s="514"/>
      <c r="AA101" s="514"/>
      <c r="AB101" s="514"/>
      <c r="AC101" s="514"/>
      <c r="AD101" s="514"/>
      <c r="AE101" s="514"/>
      <c r="AF101" s="514"/>
      <c r="AG101" s="129"/>
    </row>
    <row r="102" spans="1:41" ht="12.75" hidden="1" customHeight="1" x14ac:dyDescent="0.2">
      <c r="A102" s="133"/>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205"/>
      <c r="X102" s="205"/>
      <c r="Y102" s="205"/>
      <c r="Z102" s="205"/>
      <c r="AA102" s="205"/>
      <c r="AB102" s="205"/>
      <c r="AC102" s="205"/>
      <c r="AD102" s="205"/>
      <c r="AE102" s="205"/>
      <c r="AF102" s="205"/>
      <c r="AG102" s="129"/>
    </row>
    <row r="103" spans="1:41" hidden="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6"/>
      <c r="X103" s="516"/>
      <c r="Y103" s="516"/>
      <c r="Z103" s="516"/>
      <c r="AA103" s="516"/>
      <c r="AB103" s="516"/>
      <c r="AC103" s="516"/>
      <c r="AD103" s="516"/>
      <c r="AE103" s="516"/>
      <c r="AF103" s="516"/>
      <c r="AG103" s="129"/>
    </row>
    <row r="104" spans="1:41" ht="12.75" hidden="1" customHeight="1" x14ac:dyDescent="0.2">
      <c r="A104" s="133"/>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205"/>
      <c r="X104" s="205"/>
      <c r="Y104" s="205"/>
      <c r="Z104" s="205"/>
      <c r="AA104" s="205"/>
      <c r="AB104" s="205"/>
      <c r="AC104" s="205"/>
      <c r="AD104" s="205"/>
      <c r="AE104" s="205"/>
      <c r="AF104" s="205"/>
      <c r="AG104" s="129"/>
    </row>
    <row r="105" spans="1:41" ht="12.75" hidden="1" customHeight="1" x14ac:dyDescent="0.2">
      <c r="A105" s="183"/>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14"/>
      <c r="X105" s="514"/>
      <c r="Y105" s="514"/>
      <c r="Z105" s="514"/>
      <c r="AA105" s="514"/>
      <c r="AB105" s="514"/>
      <c r="AC105" s="514"/>
      <c r="AD105" s="514"/>
      <c r="AE105" s="514"/>
      <c r="AF105" s="514"/>
      <c r="AG105" s="129"/>
    </row>
    <row r="106" spans="1:41" ht="3"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ht="23.25" customHeight="1" x14ac:dyDescent="0.2">
      <c r="A107" s="183"/>
      <c r="B107" s="515" t="s">
        <v>195</v>
      </c>
      <c r="C107" s="515"/>
      <c r="D107" s="515"/>
      <c r="E107" s="515"/>
      <c r="F107" s="515"/>
      <c r="G107" s="515"/>
      <c r="H107" s="515"/>
      <c r="I107" s="515"/>
      <c r="J107" s="515"/>
      <c r="K107" s="515"/>
      <c r="L107" s="515"/>
      <c r="M107" s="515"/>
      <c r="N107" s="515"/>
      <c r="O107" s="515"/>
      <c r="P107" s="515"/>
      <c r="Q107" s="515"/>
      <c r="R107" s="515"/>
      <c r="S107" s="515"/>
      <c r="T107" s="515"/>
      <c r="U107" s="515"/>
      <c r="V107" s="515"/>
      <c r="W107" s="513" t="s">
        <v>15</v>
      </c>
      <c r="X107" s="513"/>
      <c r="Y107" s="513"/>
      <c r="Z107" s="513"/>
      <c r="AA107" s="513"/>
      <c r="AB107" s="513"/>
      <c r="AC107" s="513"/>
      <c r="AD107" s="513"/>
      <c r="AE107" s="513"/>
      <c r="AF107" s="513"/>
      <c r="AG107" s="129"/>
    </row>
    <row r="108" spans="1:4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ht="12.75" customHeight="1" x14ac:dyDescent="0.2">
      <c r="A109" s="183"/>
      <c r="B109" s="515" t="s">
        <v>196</v>
      </c>
      <c r="C109" s="515"/>
      <c r="D109" s="515"/>
      <c r="E109" s="515"/>
      <c r="F109" s="517" t="s">
        <v>15</v>
      </c>
      <c r="G109" s="517"/>
      <c r="H109" s="517"/>
      <c r="I109" s="517"/>
      <c r="J109" s="517"/>
      <c r="K109" s="517"/>
      <c r="L109" s="517"/>
      <c r="M109" s="517"/>
      <c r="N109" s="517"/>
      <c r="O109" s="517"/>
      <c r="P109" s="517"/>
      <c r="Q109" s="517"/>
      <c r="R109" s="517"/>
      <c r="S109" s="517"/>
      <c r="T109" s="517"/>
      <c r="U109" s="517"/>
      <c r="V109" s="517"/>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t="s">
        <v>197</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09" t="s">
        <v>198</v>
      </c>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209"/>
      <c r="AH112" s="172"/>
      <c r="AI112" s="172"/>
      <c r="AJ112" s="172"/>
      <c r="AK112" s="172"/>
      <c r="AL112" s="1"/>
      <c r="AM112" s="1"/>
    </row>
    <row r="113" spans="1:39" s="174" customFormat="1" ht="2.25"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ht="15.75" customHeight="1" x14ac:dyDescent="0.2">
      <c r="A115" s="127"/>
      <c r="B115" s="128" t="s">
        <v>199</v>
      </c>
      <c r="C115" s="152"/>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9"/>
      <c r="AL115" s="174"/>
      <c r="AM115" s="174"/>
    </row>
    <row r="116" spans="1:39" x14ac:dyDescent="0.2">
      <c r="A116" s="133"/>
      <c r="B116" s="509"/>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ht="15.75" x14ac:dyDescent="0.2">
      <c r="A119" s="127"/>
      <c r="B119" s="128" t="s">
        <v>200</v>
      </c>
      <c r="C119" s="152"/>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9"/>
    </row>
    <row r="120" spans="1:39" x14ac:dyDescent="0.2">
      <c r="A120" s="133"/>
      <c r="B120" s="509"/>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ht="2.25" customHeight="1" x14ac:dyDescent="0.2">
      <c r="A121" s="213"/>
      <c r="B121" s="214"/>
      <c r="C121" s="214"/>
      <c r="D121" s="214"/>
      <c r="E121" s="214"/>
      <c r="F121" s="214"/>
      <c r="G121" s="214"/>
      <c r="H121" s="215"/>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48">
    <mergeCell ref="B112:AF112"/>
    <mergeCell ref="B116:AF116"/>
    <mergeCell ref="B120:AF120"/>
    <mergeCell ref="A123:AF123"/>
    <mergeCell ref="B106:V106"/>
    <mergeCell ref="B107:V107"/>
    <mergeCell ref="W107:AF107"/>
    <mergeCell ref="B108:V108"/>
    <mergeCell ref="B109:E109"/>
    <mergeCell ref="F109:V109"/>
    <mergeCell ref="W109:AF109"/>
    <mergeCell ref="B102:V102"/>
    <mergeCell ref="B103:V103"/>
    <mergeCell ref="W103:AF103"/>
    <mergeCell ref="B104:V104"/>
    <mergeCell ref="B105:V105"/>
    <mergeCell ref="W105:AF105"/>
    <mergeCell ref="B99:V99"/>
    <mergeCell ref="W99:AF99"/>
    <mergeCell ref="B100:V100"/>
    <mergeCell ref="B101:E101"/>
    <mergeCell ref="F101:V101"/>
    <mergeCell ref="W101:AF101"/>
    <mergeCell ref="B95:V95"/>
    <mergeCell ref="W95:AF95"/>
    <mergeCell ref="B96:V96"/>
    <mergeCell ref="B97:V97"/>
    <mergeCell ref="W97:AF97"/>
    <mergeCell ref="B98:V98"/>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7:V67"/>
    <mergeCell ref="W67:AA67"/>
    <mergeCell ref="AB67:AF67"/>
    <mergeCell ref="AO67:BI67"/>
    <mergeCell ref="BJ67:BN67"/>
    <mergeCell ref="BO67:BS67"/>
    <mergeCell ref="AO63:BI63"/>
    <mergeCell ref="BJ63:BN63"/>
    <mergeCell ref="BO63:BS63"/>
    <mergeCell ref="B65:V65"/>
    <mergeCell ref="W65:AA65"/>
    <mergeCell ref="AB65:AF65"/>
    <mergeCell ref="AO65:BI65"/>
    <mergeCell ref="BJ65:BN65"/>
    <mergeCell ref="BO65:BS65"/>
    <mergeCell ref="B61:V61"/>
    <mergeCell ref="W61:AA61"/>
    <mergeCell ref="AB61:AF61"/>
    <mergeCell ref="B63:V63"/>
    <mergeCell ref="W63:AA63"/>
    <mergeCell ref="AB63:AF63"/>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W47:AA47"/>
    <mergeCell ref="AB47:AF47"/>
    <mergeCell ref="B34:AF34"/>
    <mergeCell ref="B35:AF35"/>
    <mergeCell ref="B38:V38"/>
    <mergeCell ref="W38:AA38"/>
    <mergeCell ref="AB38:AF38"/>
    <mergeCell ref="B40:V40"/>
    <mergeCell ref="AB40:AF40"/>
    <mergeCell ref="W30:AA30"/>
    <mergeCell ref="AB30:AF30"/>
    <mergeCell ref="B31:E31"/>
    <mergeCell ref="G31:V31"/>
    <mergeCell ref="W31:AA31"/>
    <mergeCell ref="AB31:AF31"/>
    <mergeCell ref="G28:V28"/>
    <mergeCell ref="W28:AA28"/>
    <mergeCell ref="AB28:AF28"/>
    <mergeCell ref="B29:E29"/>
    <mergeCell ref="G29:V29"/>
    <mergeCell ref="W29:AA29"/>
    <mergeCell ref="AB29:AF29"/>
    <mergeCell ref="B26:E26"/>
    <mergeCell ref="G26:V26"/>
    <mergeCell ref="W26:AA26"/>
    <mergeCell ref="AB26:AF26"/>
    <mergeCell ref="W27:AA27"/>
    <mergeCell ref="AB27:AF27"/>
    <mergeCell ref="B17:O19"/>
    <mergeCell ref="R17:AF19"/>
    <mergeCell ref="B24:O24"/>
    <mergeCell ref="W24:AA24"/>
    <mergeCell ref="AB24:AF24"/>
    <mergeCell ref="B25:E25"/>
    <mergeCell ref="G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dataValidations disablePrompts="1" xWindow="11885" yWindow="4732" count="1">
    <dataValidation type="list" allowBlank="1" showErrorMessage="1" sqref="W38:AA38">
      <formula1>"-1,0,3,5"</formula1>
      <formula2>0</formula2>
    </dataValidation>
  </dataValidation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SheetLayoutView="100" workbookViewId="0">
      <selection activeCell="B3" sqref="B3"/>
    </sheetView>
  </sheetViews>
  <sheetFormatPr defaultColWidth="0" defaultRowHeight="12.75" zeroHeight="1" x14ac:dyDescent="0.2"/>
  <cols>
    <col min="1" max="1" width="4.28515625" style="218" customWidth="1"/>
    <col min="2" max="15" width="3.42578125" style="219" customWidth="1"/>
    <col min="16" max="16" width="0.42578125" style="219" customWidth="1"/>
    <col min="17" max="32" width="3.42578125" style="219" customWidth="1"/>
    <col min="33" max="33" width="1.42578125" style="219" customWidth="1"/>
    <col min="34" max="16384" width="0" style="219" hidden="1"/>
  </cols>
  <sheetData>
    <row r="1" spans="1:35" s="1" customFormat="1" ht="18.75" customHeight="1" x14ac:dyDescent="0.2">
      <c r="A1" s="145"/>
      <c r="B1" s="465" t="s">
        <v>164</v>
      </c>
      <c r="C1" s="465"/>
      <c r="D1" s="465"/>
      <c r="E1" s="466" t="str">
        <f>'ELENCO CRITERI'!A15</f>
        <v>2.1.2</v>
      </c>
      <c r="F1" s="466"/>
      <c r="G1" s="466"/>
      <c r="H1" s="466"/>
      <c r="I1" s="466"/>
      <c r="J1" s="467"/>
      <c r="K1" s="467"/>
      <c r="L1" s="467"/>
      <c r="M1" s="467"/>
      <c r="N1" s="467"/>
      <c r="O1" s="467"/>
      <c r="P1" s="128"/>
      <c r="Q1" s="519" t="str">
        <f>PROGETTO!A5</f>
        <v>Protocollo Sintetico</v>
      </c>
      <c r="R1" s="519"/>
      <c r="S1" s="519"/>
      <c r="T1" s="519"/>
      <c r="U1" s="519"/>
      <c r="V1" s="519"/>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22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s="1" customFormat="1" x14ac:dyDescent="0.2">
      <c r="A3" s="125"/>
      <c r="B3" s="469" t="str">
        <f>'ELENCO CRITERI'!B15</f>
        <v>Trasmittanza termica dell'involucro edilizio</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s="1" customFormat="1" ht="3" customHeight="1" x14ac:dyDescent="0.2">
      <c r="A4" s="221"/>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s="1" customFormat="1" ht="15.75" x14ac:dyDescent="0.2">
      <c r="A5" s="125"/>
      <c r="B5" s="142" t="s">
        <v>165</v>
      </c>
      <c r="C5" s="222"/>
      <c r="D5" s="140"/>
      <c r="E5" s="140"/>
      <c r="F5" s="140"/>
      <c r="G5" s="140"/>
      <c r="H5" s="140"/>
      <c r="I5" s="141"/>
      <c r="J5" s="142"/>
      <c r="K5" s="142"/>
      <c r="L5" s="142"/>
      <c r="M5" s="142"/>
      <c r="N5" s="142"/>
      <c r="O5" s="142"/>
      <c r="P5" s="142"/>
      <c r="Q5" s="141"/>
      <c r="R5" s="138" t="s">
        <v>166</v>
      </c>
      <c r="S5" s="140"/>
      <c r="T5" s="140"/>
      <c r="U5" s="140"/>
      <c r="V5" s="141"/>
      <c r="W5" s="142"/>
      <c r="X5" s="142"/>
      <c r="Y5" s="142"/>
      <c r="Z5" s="142"/>
      <c r="AA5" s="142"/>
      <c r="AB5" s="142"/>
      <c r="AC5" s="142"/>
      <c r="AD5" s="142"/>
      <c r="AE5" s="142"/>
      <c r="AF5" s="138"/>
      <c r="AG5" s="129"/>
      <c r="AI5" s="9"/>
    </row>
    <row r="6" spans="1:35" s="1" customFormat="1" ht="12.75" customHeight="1" x14ac:dyDescent="0.2">
      <c r="A6" s="143"/>
      <c r="B6" s="520" t="str">
        <f>'ELENCO CRITERI'!A13</f>
        <v>2. Consumo di risorse</v>
      </c>
      <c r="C6" s="520"/>
      <c r="D6" s="520"/>
      <c r="E6" s="520"/>
      <c r="F6" s="520"/>
      <c r="G6" s="520"/>
      <c r="H6" s="520"/>
      <c r="I6" s="520"/>
      <c r="J6" s="520"/>
      <c r="K6" s="520"/>
      <c r="L6" s="520"/>
      <c r="M6" s="520"/>
      <c r="N6" s="520"/>
      <c r="O6" s="520"/>
      <c r="P6" s="223"/>
      <c r="Q6" s="13"/>
      <c r="R6" s="472" t="str">
        <f>'ELENCO CRITERI'!A14</f>
        <v>2.1 Energia primaria non rinnovabile prevista durante il ciclo di vita</v>
      </c>
      <c r="S6" s="472"/>
      <c r="T6" s="472"/>
      <c r="U6" s="472"/>
      <c r="V6" s="472"/>
      <c r="W6" s="472"/>
      <c r="X6" s="472"/>
      <c r="Y6" s="472"/>
      <c r="Z6" s="472"/>
      <c r="AA6" s="472"/>
      <c r="AB6" s="472"/>
      <c r="AC6" s="472"/>
      <c r="AD6" s="472"/>
      <c r="AE6" s="472"/>
      <c r="AF6" s="472"/>
      <c r="AG6" s="129"/>
      <c r="AI6" s="9"/>
    </row>
    <row r="7" spans="1:35" s="1" customFormat="1" x14ac:dyDescent="0.2">
      <c r="A7" s="145"/>
      <c r="B7" s="520"/>
      <c r="C7" s="520"/>
      <c r="D7" s="520"/>
      <c r="E7" s="520"/>
      <c r="F7" s="520"/>
      <c r="G7" s="520"/>
      <c r="H7" s="520"/>
      <c r="I7" s="520"/>
      <c r="J7" s="520"/>
      <c r="K7" s="520"/>
      <c r="L7" s="520"/>
      <c r="M7" s="520"/>
      <c r="N7" s="520"/>
      <c r="O7" s="520"/>
      <c r="P7" s="224"/>
      <c r="Q7" s="13"/>
      <c r="R7" s="472"/>
      <c r="S7" s="472"/>
      <c r="T7" s="472"/>
      <c r="U7" s="472"/>
      <c r="V7" s="472"/>
      <c r="W7" s="472"/>
      <c r="X7" s="472"/>
      <c r="Y7" s="472"/>
      <c r="Z7" s="472"/>
      <c r="AA7" s="472"/>
      <c r="AB7" s="472"/>
      <c r="AC7" s="472"/>
      <c r="AD7" s="472"/>
      <c r="AE7" s="472"/>
      <c r="AF7" s="472"/>
      <c r="AG7" s="129"/>
    </row>
    <row r="8" spans="1:35" s="1" customFormat="1"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s="1" customFormat="1"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s="1" customFormat="1" ht="15.75" x14ac:dyDescent="0.2">
      <c r="A10" s="125"/>
      <c r="B10" s="138" t="s">
        <v>167</v>
      </c>
      <c r="C10" s="139"/>
      <c r="D10" s="141"/>
      <c r="E10" s="142"/>
      <c r="F10" s="142"/>
      <c r="G10" s="142"/>
      <c r="H10" s="142"/>
      <c r="I10" s="142"/>
      <c r="J10" s="142"/>
      <c r="K10" s="142"/>
      <c r="L10" s="142"/>
      <c r="M10" s="142"/>
      <c r="N10" s="142"/>
      <c r="O10" s="142"/>
      <c r="P10" s="138"/>
      <c r="Q10" s="141"/>
      <c r="R10" s="142" t="s">
        <v>168</v>
      </c>
      <c r="S10" s="142"/>
      <c r="T10" s="142"/>
      <c r="U10" s="142"/>
      <c r="V10" s="142"/>
      <c r="W10" s="142"/>
      <c r="X10" s="142"/>
      <c r="Y10" s="142"/>
      <c r="Z10" s="142"/>
      <c r="AA10" s="142"/>
      <c r="AB10" s="142"/>
      <c r="AC10" s="142"/>
      <c r="AD10" s="142"/>
      <c r="AE10" s="142"/>
      <c r="AF10" s="138"/>
      <c r="AG10" s="129"/>
    </row>
    <row r="11" spans="1:35" s="1" customFormat="1" ht="13.35" customHeight="1" x14ac:dyDescent="0.2">
      <c r="A11" s="127"/>
      <c r="B11" s="472" t="str">
        <f>'ELENCO CRITERI'!F17</f>
        <v>Ridurre il fabbisogno di energia primaria per la climatizzazione invernale.</v>
      </c>
      <c r="C11" s="472"/>
      <c r="D11" s="472"/>
      <c r="E11" s="472"/>
      <c r="F11" s="472"/>
      <c r="G11" s="472"/>
      <c r="H11" s="472"/>
      <c r="I11" s="472"/>
      <c r="J11" s="472"/>
      <c r="K11" s="472"/>
      <c r="L11" s="472"/>
      <c r="M11" s="472"/>
      <c r="N11" s="472"/>
      <c r="O11" s="472"/>
      <c r="P11" s="128"/>
      <c r="Q11" s="153"/>
      <c r="R11" s="521" t="s">
        <v>169</v>
      </c>
      <c r="S11" s="521"/>
      <c r="T11" s="521"/>
      <c r="U11" s="521"/>
      <c r="V11" s="521"/>
      <c r="W11" s="521"/>
      <c r="X11" s="521"/>
      <c r="Y11" s="522" t="s">
        <v>170</v>
      </c>
      <c r="Z11" s="522"/>
      <c r="AA11" s="522"/>
      <c r="AB11" s="522"/>
      <c r="AC11" s="522"/>
      <c r="AD11" s="522"/>
      <c r="AE11" s="522"/>
      <c r="AF11" s="522"/>
      <c r="AG11" s="129"/>
    </row>
    <row r="12" spans="1:35" s="1" customFormat="1" x14ac:dyDescent="0.2">
      <c r="A12" s="127"/>
      <c r="B12" s="472"/>
      <c r="C12" s="472"/>
      <c r="D12" s="472"/>
      <c r="E12" s="472"/>
      <c r="F12" s="472"/>
      <c r="G12" s="472"/>
      <c r="H12" s="472"/>
      <c r="I12" s="472"/>
      <c r="J12" s="472"/>
      <c r="K12" s="472"/>
      <c r="L12" s="472"/>
      <c r="M12" s="472"/>
      <c r="N12" s="472"/>
      <c r="O12" s="472"/>
      <c r="P12" s="128"/>
      <c r="Q12" s="225"/>
      <c r="R12" s="523">
        <f>'PESATURA SISTEMA'!Q15</f>
        <v>0.25</v>
      </c>
      <c r="S12" s="523"/>
      <c r="T12" s="523"/>
      <c r="U12" s="523"/>
      <c r="V12" s="523"/>
      <c r="W12" s="523"/>
      <c r="X12" s="523"/>
      <c r="Y12" s="524">
        <f>'PESATURA SISTEMA'!R15</f>
        <v>9.6250000000000002E-2</v>
      </c>
      <c r="Z12" s="524"/>
      <c r="AA12" s="524"/>
      <c r="AB12" s="524"/>
      <c r="AC12" s="524"/>
      <c r="AD12" s="524"/>
      <c r="AE12" s="524"/>
      <c r="AF12" s="524"/>
      <c r="AG12" s="132"/>
    </row>
    <row r="13" spans="1:35" s="1" customFormat="1" x14ac:dyDescent="0.2">
      <c r="A13" s="133"/>
      <c r="B13" s="472"/>
      <c r="C13" s="472"/>
      <c r="D13" s="472"/>
      <c r="E13" s="472"/>
      <c r="F13" s="472"/>
      <c r="G13" s="472"/>
      <c r="H13" s="472"/>
      <c r="I13" s="472"/>
      <c r="J13" s="472"/>
      <c r="K13" s="472"/>
      <c r="L13" s="472"/>
      <c r="M13" s="472"/>
      <c r="N13" s="472"/>
      <c r="O13" s="472"/>
      <c r="P13" s="128"/>
      <c r="Q13" s="150"/>
      <c r="R13" s="523"/>
      <c r="S13" s="523"/>
      <c r="T13" s="523"/>
      <c r="U13" s="523"/>
      <c r="V13" s="523"/>
      <c r="W13" s="523"/>
      <c r="X13" s="523"/>
      <c r="Y13" s="524"/>
      <c r="Z13" s="524"/>
      <c r="AA13" s="524"/>
      <c r="AB13" s="524"/>
      <c r="AC13" s="524"/>
      <c r="AD13" s="524"/>
      <c r="AE13" s="524"/>
      <c r="AF13" s="524"/>
      <c r="AG13" s="132"/>
    </row>
    <row r="14" spans="1:35" s="1" customFormat="1"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s="1" customFormat="1"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s="1" customFormat="1" ht="15.75" x14ac:dyDescent="0.2">
      <c r="A16" s="125"/>
      <c r="B16" s="138" t="s">
        <v>171</v>
      </c>
      <c r="C16" s="139"/>
      <c r="D16" s="140"/>
      <c r="E16" s="140"/>
      <c r="F16" s="140"/>
      <c r="G16" s="140"/>
      <c r="H16" s="141"/>
      <c r="I16" s="142"/>
      <c r="J16" s="142"/>
      <c r="K16" s="142"/>
      <c r="L16" s="142"/>
      <c r="M16" s="142"/>
      <c r="N16" s="142"/>
      <c r="O16" s="142"/>
      <c r="P16" s="138"/>
      <c r="Q16" s="141"/>
      <c r="R16" s="138" t="s">
        <v>172</v>
      </c>
      <c r="S16" s="140"/>
      <c r="T16" s="140"/>
      <c r="U16" s="140"/>
      <c r="V16" s="141"/>
      <c r="W16" s="142"/>
      <c r="X16" s="142"/>
      <c r="Y16" s="142"/>
      <c r="Z16" s="142"/>
      <c r="AA16" s="142"/>
      <c r="AB16" s="142"/>
      <c r="AC16" s="142"/>
      <c r="AD16" s="142"/>
      <c r="AE16" s="142"/>
      <c r="AF16" s="138"/>
      <c r="AG16" s="129"/>
    </row>
    <row r="17" spans="1:36" s="1" customFormat="1" x14ac:dyDescent="0.2">
      <c r="A17" s="127"/>
      <c r="B17" s="525" t="str">
        <f>'ELENCO CRITERI'!F18</f>
        <v>Rapporto percentuale tra la trasmittanza media di progetto degli elementi di involucro (Um) e la trasmittanza media corrispondente ai valori limite di legge (Um,lim).</v>
      </c>
      <c r="C17" s="525"/>
      <c r="D17" s="525"/>
      <c r="E17" s="525"/>
      <c r="F17" s="525"/>
      <c r="G17" s="525"/>
      <c r="H17" s="525"/>
      <c r="I17" s="525"/>
      <c r="J17" s="525"/>
      <c r="K17" s="525"/>
      <c r="L17" s="525"/>
      <c r="M17" s="525"/>
      <c r="N17" s="525"/>
      <c r="O17" s="525"/>
      <c r="P17" s="128"/>
      <c r="Q17" s="13"/>
      <c r="R17" s="476" t="str">
        <f>'ELENCO CRITERI'!F19</f>
        <v xml:space="preserve">% </v>
      </c>
      <c r="S17" s="476"/>
      <c r="T17" s="476"/>
      <c r="U17" s="476"/>
      <c r="V17" s="476"/>
      <c r="W17" s="476"/>
      <c r="X17" s="476"/>
      <c r="Y17" s="476"/>
      <c r="Z17" s="476"/>
      <c r="AA17" s="476"/>
      <c r="AB17" s="476"/>
      <c r="AC17" s="476"/>
      <c r="AD17" s="476"/>
      <c r="AE17" s="476"/>
      <c r="AF17" s="476"/>
      <c r="AG17" s="129"/>
    </row>
    <row r="18" spans="1:36" s="1" customFormat="1" x14ac:dyDescent="0.2">
      <c r="A18" s="127"/>
      <c r="B18" s="525"/>
      <c r="C18" s="525"/>
      <c r="D18" s="525"/>
      <c r="E18" s="525"/>
      <c r="F18" s="525"/>
      <c r="G18" s="525"/>
      <c r="H18" s="525"/>
      <c r="I18" s="525"/>
      <c r="J18" s="525"/>
      <c r="K18" s="525"/>
      <c r="L18" s="525"/>
      <c r="M18" s="525"/>
      <c r="N18" s="525"/>
      <c r="O18" s="525"/>
      <c r="P18" s="128"/>
      <c r="Q18" s="13"/>
      <c r="R18" s="476"/>
      <c r="S18" s="476"/>
      <c r="T18" s="476"/>
      <c r="U18" s="476"/>
      <c r="V18" s="476"/>
      <c r="W18" s="476"/>
      <c r="X18" s="476"/>
      <c r="Y18" s="476"/>
      <c r="Z18" s="476"/>
      <c r="AA18" s="476"/>
      <c r="AB18" s="476"/>
      <c r="AC18" s="476"/>
      <c r="AD18" s="476"/>
      <c r="AE18" s="476"/>
      <c r="AF18" s="476"/>
      <c r="AG18" s="129"/>
    </row>
    <row r="19" spans="1:36" s="1" customFormat="1" ht="30.75" customHeight="1" x14ac:dyDescent="0.2">
      <c r="A19" s="133"/>
      <c r="B19" s="525"/>
      <c r="C19" s="525"/>
      <c r="D19" s="525"/>
      <c r="E19" s="525"/>
      <c r="F19" s="525"/>
      <c r="G19" s="525"/>
      <c r="H19" s="525"/>
      <c r="I19" s="525"/>
      <c r="J19" s="525"/>
      <c r="K19" s="525"/>
      <c r="L19" s="525"/>
      <c r="M19" s="525"/>
      <c r="N19" s="525"/>
      <c r="O19" s="525"/>
      <c r="P19" s="13"/>
      <c r="Q19" s="150"/>
      <c r="R19" s="476"/>
      <c r="S19" s="476"/>
      <c r="T19" s="476"/>
      <c r="U19" s="476"/>
      <c r="V19" s="476"/>
      <c r="W19" s="476"/>
      <c r="X19" s="476"/>
      <c r="Y19" s="476"/>
      <c r="Z19" s="476"/>
      <c r="AA19" s="476"/>
      <c r="AB19" s="476"/>
      <c r="AC19" s="476"/>
      <c r="AD19" s="476"/>
      <c r="AE19" s="476"/>
      <c r="AF19" s="476"/>
      <c r="AG19" s="129"/>
    </row>
    <row r="20" spans="1:36" s="1" customFormat="1"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6" s="1" customFormat="1"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6" s="1" customFormat="1" ht="15.75" customHeight="1" x14ac:dyDescent="0.2">
      <c r="A22" s="127"/>
      <c r="B22" s="141"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6" s="1" customFormat="1"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6" s="1" customFormat="1" ht="21" customHeight="1" x14ac:dyDescent="0.2">
      <c r="A24" s="127"/>
      <c r="B24" s="526"/>
      <c r="C24" s="526"/>
      <c r="D24" s="526"/>
      <c r="E24" s="526"/>
      <c r="F24" s="526"/>
      <c r="G24" s="526"/>
      <c r="H24" s="526"/>
      <c r="I24" s="526"/>
      <c r="J24" s="526"/>
      <c r="K24" s="526"/>
      <c r="L24" s="526"/>
      <c r="M24" s="526"/>
      <c r="N24" s="526"/>
      <c r="O24" s="526"/>
      <c r="P24" s="153"/>
      <c r="Q24" s="153"/>
      <c r="R24" s="154"/>
      <c r="S24" s="154"/>
      <c r="T24" s="154"/>
      <c r="U24" s="154"/>
      <c r="V24" s="155"/>
      <c r="W24" s="527" t="str">
        <f>R17</f>
        <v xml:space="preserve">% </v>
      </c>
      <c r="X24" s="527"/>
      <c r="Y24" s="527"/>
      <c r="Z24" s="527"/>
      <c r="AA24" s="527"/>
      <c r="AB24" s="528" t="s">
        <v>174</v>
      </c>
      <c r="AC24" s="528"/>
      <c r="AD24" s="528"/>
      <c r="AE24" s="528"/>
      <c r="AF24" s="528"/>
      <c r="AG24" s="129"/>
      <c r="AH24" s="88" t="s">
        <v>202</v>
      </c>
      <c r="AI24" s="226" t="s">
        <v>203</v>
      </c>
      <c r="AJ24" s="88" t="s">
        <v>204</v>
      </c>
    </row>
    <row r="25" spans="1:36" s="1" customFormat="1" ht="15" customHeight="1" x14ac:dyDescent="0.2">
      <c r="A25" s="127"/>
      <c r="B25" s="529" t="s">
        <v>175</v>
      </c>
      <c r="C25" s="529"/>
      <c r="D25" s="529"/>
      <c r="E25" s="529"/>
      <c r="F25" s="228"/>
      <c r="G25" s="530"/>
      <c r="H25" s="530"/>
      <c r="I25" s="530"/>
      <c r="J25" s="530"/>
      <c r="K25" s="530"/>
      <c r="L25" s="530"/>
      <c r="M25" s="530"/>
      <c r="N25" s="530"/>
      <c r="O25" s="530"/>
      <c r="P25" s="530"/>
      <c r="Q25" s="530"/>
      <c r="R25" s="530"/>
      <c r="S25" s="530"/>
      <c r="T25" s="530"/>
      <c r="U25" s="530"/>
      <c r="V25" s="530"/>
      <c r="W25" s="531" t="s">
        <v>205</v>
      </c>
      <c r="X25" s="531"/>
      <c r="Y25" s="531"/>
      <c r="Z25" s="531"/>
      <c r="AA25" s="531"/>
      <c r="AB25" s="532">
        <v>-1</v>
      </c>
      <c r="AC25" s="532"/>
      <c r="AD25" s="532"/>
      <c r="AE25" s="532"/>
      <c r="AF25" s="532"/>
      <c r="AG25" s="129"/>
      <c r="AH25" s="88">
        <f>(W38-AJ25)/AI25</f>
        <v>15.015015015015017</v>
      </c>
      <c r="AI25" s="88">
        <f>(W31-W26)/(AB31-AB26)</f>
        <v>-6.6599999999999993</v>
      </c>
      <c r="AJ25" s="230">
        <f>W26</f>
        <v>100</v>
      </c>
    </row>
    <row r="26" spans="1:36" s="1" customFormat="1" ht="15" customHeight="1" x14ac:dyDescent="0.2">
      <c r="A26" s="231"/>
      <c r="B26" s="533" t="s">
        <v>177</v>
      </c>
      <c r="C26" s="533"/>
      <c r="D26" s="533"/>
      <c r="E26" s="533"/>
      <c r="F26" s="233"/>
      <c r="G26" s="534"/>
      <c r="H26" s="534"/>
      <c r="I26" s="534"/>
      <c r="J26" s="534"/>
      <c r="K26" s="534"/>
      <c r="L26" s="534"/>
      <c r="M26" s="534"/>
      <c r="N26" s="534"/>
      <c r="O26" s="534"/>
      <c r="P26" s="534"/>
      <c r="Q26" s="534"/>
      <c r="R26" s="534"/>
      <c r="S26" s="534"/>
      <c r="T26" s="534"/>
      <c r="U26" s="534"/>
      <c r="V26" s="534"/>
      <c r="W26" s="535">
        <v>100</v>
      </c>
      <c r="X26" s="535"/>
      <c r="Y26" s="535"/>
      <c r="Z26" s="535"/>
      <c r="AA26" s="535"/>
      <c r="AB26" s="536">
        <v>0</v>
      </c>
      <c r="AC26" s="536"/>
      <c r="AD26" s="536"/>
      <c r="AE26" s="536"/>
      <c r="AF26" s="536"/>
      <c r="AG26" s="129"/>
    </row>
    <row r="27" spans="1:36" s="1" customFormat="1"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537">
        <v>93.33</v>
      </c>
      <c r="X27" s="537"/>
      <c r="Y27" s="537"/>
      <c r="Z27" s="537"/>
      <c r="AA27" s="537"/>
      <c r="AB27" s="538">
        <v>1</v>
      </c>
      <c r="AC27" s="538"/>
      <c r="AD27" s="538"/>
      <c r="AE27" s="538"/>
      <c r="AF27" s="538"/>
      <c r="AG27" s="129"/>
    </row>
    <row r="28" spans="1:36" s="1" customFormat="1"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539">
        <v>86.67</v>
      </c>
      <c r="X28" s="539"/>
      <c r="Y28" s="539"/>
      <c r="Z28" s="539"/>
      <c r="AA28" s="539"/>
      <c r="AB28" s="536">
        <v>2</v>
      </c>
      <c r="AC28" s="536"/>
      <c r="AD28" s="536"/>
      <c r="AE28" s="536"/>
      <c r="AF28" s="536"/>
      <c r="AG28" s="129"/>
    </row>
    <row r="29" spans="1:36" s="1" customFormat="1" ht="15" customHeight="1" x14ac:dyDescent="0.2">
      <c r="A29" s="127"/>
      <c r="B29" s="529" t="s">
        <v>179</v>
      </c>
      <c r="C29" s="529"/>
      <c r="D29" s="529"/>
      <c r="E29" s="529"/>
      <c r="F29" s="228"/>
      <c r="G29" s="530"/>
      <c r="H29" s="530"/>
      <c r="I29" s="530"/>
      <c r="J29" s="530"/>
      <c r="K29" s="530"/>
      <c r="L29" s="530"/>
      <c r="M29" s="530"/>
      <c r="N29" s="530"/>
      <c r="O29" s="530"/>
      <c r="P29" s="530"/>
      <c r="Q29" s="530"/>
      <c r="R29" s="530"/>
      <c r="S29" s="530"/>
      <c r="T29" s="530"/>
      <c r="U29" s="530"/>
      <c r="V29" s="530"/>
      <c r="W29" s="531">
        <v>80</v>
      </c>
      <c r="X29" s="531"/>
      <c r="Y29" s="531"/>
      <c r="Z29" s="531"/>
      <c r="AA29" s="531"/>
      <c r="AB29" s="532">
        <v>3</v>
      </c>
      <c r="AC29" s="532"/>
      <c r="AD29" s="532"/>
      <c r="AE29" s="532"/>
      <c r="AF29" s="532"/>
      <c r="AG29" s="129"/>
    </row>
    <row r="30" spans="1:36" s="1" customFormat="1" ht="12.75" hidden="1" customHeight="1" x14ac:dyDescent="0.2">
      <c r="A30" s="127"/>
      <c r="B30" s="158"/>
      <c r="C30" s="158"/>
      <c r="D30" s="158"/>
      <c r="E30" s="227"/>
      <c r="F30" s="228"/>
      <c r="G30" s="228"/>
      <c r="H30" s="228"/>
      <c r="I30" s="228"/>
      <c r="J30" s="228"/>
      <c r="K30" s="228"/>
      <c r="L30" s="228"/>
      <c r="M30" s="228"/>
      <c r="N30" s="228"/>
      <c r="O30" s="228"/>
      <c r="P30" s="228"/>
      <c r="Q30" s="228"/>
      <c r="R30" s="228"/>
      <c r="S30" s="228"/>
      <c r="T30" s="228"/>
      <c r="U30" s="228"/>
      <c r="V30" s="229"/>
      <c r="W30" s="540">
        <v>73.33</v>
      </c>
      <c r="X30" s="540"/>
      <c r="Y30" s="540"/>
      <c r="Z30" s="540"/>
      <c r="AA30" s="540"/>
      <c r="AB30" s="532">
        <v>4</v>
      </c>
      <c r="AC30" s="532"/>
      <c r="AD30" s="532"/>
      <c r="AE30" s="532"/>
      <c r="AF30" s="532"/>
      <c r="AG30" s="129"/>
    </row>
    <row r="31" spans="1:36" s="1" customFormat="1" ht="15" customHeight="1" x14ac:dyDescent="0.2">
      <c r="A31" s="231"/>
      <c r="B31" s="533" t="s">
        <v>181</v>
      </c>
      <c r="C31" s="533"/>
      <c r="D31" s="533"/>
      <c r="E31" s="533"/>
      <c r="F31" s="233"/>
      <c r="G31" s="534"/>
      <c r="H31" s="534"/>
      <c r="I31" s="534"/>
      <c r="J31" s="534"/>
      <c r="K31" s="534"/>
      <c r="L31" s="534"/>
      <c r="M31" s="534"/>
      <c r="N31" s="534"/>
      <c r="O31" s="534"/>
      <c r="P31" s="534"/>
      <c r="Q31" s="534"/>
      <c r="R31" s="534"/>
      <c r="S31" s="534"/>
      <c r="T31" s="534"/>
      <c r="U31" s="534"/>
      <c r="V31" s="534"/>
      <c r="W31" s="535">
        <v>66.7</v>
      </c>
      <c r="X31" s="535"/>
      <c r="Y31" s="535"/>
      <c r="Z31" s="535"/>
      <c r="AA31" s="535"/>
      <c r="AB31" s="536">
        <v>5</v>
      </c>
      <c r="AC31" s="536"/>
      <c r="AD31" s="536"/>
      <c r="AE31" s="536"/>
      <c r="AF31" s="536"/>
      <c r="AG31" s="129"/>
    </row>
    <row r="32" spans="1:36" s="1" customFormat="1"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s="1" customFormat="1" ht="15.75" x14ac:dyDescent="0.2">
      <c r="A33" s="178"/>
      <c r="B33" s="141"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s="1" customFormat="1" ht="366" customHeight="1" x14ac:dyDescent="0.2">
      <c r="A34" s="171"/>
      <c r="B34" s="494" t="s">
        <v>206</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s="1" customFormat="1" ht="243.75" customHeight="1" x14ac:dyDescent="0.2">
      <c r="A35" s="171"/>
      <c r="B35" s="495" t="s">
        <v>207</v>
      </c>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129"/>
    </row>
    <row r="36" spans="1:39" s="1" customFormat="1"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s="1" customFormat="1" ht="15.75" customHeight="1" x14ac:dyDescent="0.2">
      <c r="A38" s="178"/>
      <c r="B38" s="496" t="s">
        <v>185</v>
      </c>
      <c r="C38" s="496"/>
      <c r="D38" s="496"/>
      <c r="E38" s="496"/>
      <c r="F38" s="496"/>
      <c r="G38" s="496"/>
      <c r="H38" s="496"/>
      <c r="I38" s="496"/>
      <c r="J38" s="496"/>
      <c r="K38" s="496"/>
      <c r="L38" s="496"/>
      <c r="M38" s="496"/>
      <c r="N38" s="496"/>
      <c r="O38" s="496"/>
      <c r="P38" s="496"/>
      <c r="Q38" s="496"/>
      <c r="R38" s="496"/>
      <c r="S38" s="496"/>
      <c r="T38" s="496"/>
      <c r="U38" s="496"/>
      <c r="V38" s="496"/>
      <c r="W38" s="541"/>
      <c r="X38" s="541"/>
      <c r="Y38" s="541"/>
      <c r="Z38" s="541"/>
      <c r="AA38" s="541"/>
      <c r="AB38" s="498" t="str">
        <f>R17</f>
        <v xml:space="preserve">% </v>
      </c>
      <c r="AC38" s="498"/>
      <c r="AD38" s="498"/>
      <c r="AE38" s="498"/>
      <c r="AF38" s="498"/>
      <c r="AG38" s="129"/>
    </row>
    <row r="39" spans="1:39" s="1" customFormat="1" ht="4.5"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s="1" customFormat="1" ht="15.75" customHeight="1" x14ac:dyDescent="0.2">
      <c r="A40" s="178"/>
      <c r="B40" s="542" t="s">
        <v>161</v>
      </c>
      <c r="C40" s="542"/>
      <c r="D40" s="542"/>
      <c r="E40" s="542"/>
      <c r="F40" s="542"/>
      <c r="G40" s="542"/>
      <c r="H40" s="542"/>
      <c r="I40" s="542"/>
      <c r="J40" s="542"/>
      <c r="K40" s="542"/>
      <c r="L40" s="542"/>
      <c r="M40" s="542"/>
      <c r="N40" s="542"/>
      <c r="O40" s="542"/>
      <c r="P40" s="542"/>
      <c r="Q40" s="542"/>
      <c r="R40" s="542"/>
      <c r="S40" s="542"/>
      <c r="T40" s="542"/>
      <c r="U40" s="542"/>
      <c r="V40" s="542"/>
      <c r="W40" s="239"/>
      <c r="X40" s="239"/>
      <c r="Y40" s="239"/>
      <c r="Z40" s="239"/>
      <c r="AA40" s="240"/>
      <c r="AB40" s="502" t="str">
        <f>IF(W38="","",IF(W38&lt;W31,AB31,IF(W38&gt;W26,AB25,AH25)))</f>
        <v/>
      </c>
      <c r="AC40" s="502"/>
      <c r="AD40" s="502"/>
      <c r="AE40" s="502"/>
      <c r="AF40" s="502"/>
      <c r="AG40" s="129"/>
    </row>
    <row r="41" spans="1:39" s="1" customFormat="1" ht="9"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s="1" customFormat="1"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s="1" customFormat="1"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s="1" customFormat="1"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c r="AM44" s="1" t="s">
        <v>208</v>
      </c>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s="1" customFormat="1" ht="3.95" hidden="1"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s="1" customFormat="1" ht="15.75" x14ac:dyDescent="0.2">
      <c r="A47" s="178"/>
      <c r="B47" s="140" t="s">
        <v>188</v>
      </c>
      <c r="C47" s="139"/>
      <c r="D47" s="140"/>
      <c r="E47" s="140"/>
      <c r="F47" s="141"/>
      <c r="G47" s="142"/>
      <c r="H47" s="142"/>
      <c r="I47" s="142"/>
      <c r="J47" s="142"/>
      <c r="K47" s="142"/>
      <c r="L47" s="142"/>
      <c r="M47" s="142"/>
      <c r="N47" s="142"/>
      <c r="O47" s="142"/>
      <c r="P47" s="142"/>
      <c r="Q47" s="142"/>
      <c r="R47" s="142"/>
      <c r="S47" s="142"/>
      <c r="T47" s="142"/>
      <c r="U47" s="142"/>
      <c r="V47" s="138"/>
      <c r="W47" s="543" t="s">
        <v>189</v>
      </c>
      <c r="X47" s="543"/>
      <c r="Y47" s="543"/>
      <c r="Z47" s="543"/>
      <c r="AA47" s="543"/>
      <c r="AB47" s="543" t="s">
        <v>172</v>
      </c>
      <c r="AC47" s="543"/>
      <c r="AD47" s="543"/>
      <c r="AE47" s="543"/>
      <c r="AF47" s="543"/>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71" s="1" customFormat="1" ht="13.35" customHeight="1" x14ac:dyDescent="0.2">
      <c r="A49" s="183"/>
      <c r="B49" s="544" t="s">
        <v>209</v>
      </c>
      <c r="C49" s="544"/>
      <c r="D49" s="544"/>
      <c r="E49" s="544"/>
      <c r="F49" s="544"/>
      <c r="G49" s="544"/>
      <c r="H49" s="544"/>
      <c r="I49" s="544"/>
      <c r="J49" s="544"/>
      <c r="K49" s="544"/>
      <c r="L49" s="544"/>
      <c r="M49" s="544"/>
      <c r="N49" s="544"/>
      <c r="O49" s="544"/>
      <c r="P49" s="544"/>
      <c r="Q49" s="544"/>
      <c r="R49" s="544"/>
      <c r="S49" s="544"/>
      <c r="T49" s="544"/>
      <c r="U49" s="544"/>
      <c r="V49" s="544"/>
      <c r="W49" s="545"/>
      <c r="X49" s="545"/>
      <c r="Y49" s="545"/>
      <c r="Z49" s="545"/>
      <c r="AA49" s="545"/>
      <c r="AB49" s="546" t="s">
        <v>42</v>
      </c>
      <c r="AC49" s="546"/>
      <c r="AD49" s="546"/>
      <c r="AE49" s="546"/>
      <c r="AF49" s="546"/>
      <c r="AG49" s="129"/>
    </row>
    <row r="50" spans="1:71" s="174" customFormat="1" ht="3" customHeight="1" x14ac:dyDescent="0.2">
      <c r="A50" s="133"/>
      <c r="B50" s="242"/>
      <c r="C50" s="243"/>
      <c r="D50" s="244"/>
      <c r="E50" s="244"/>
      <c r="F50" s="244"/>
      <c r="G50" s="244"/>
      <c r="H50" s="244"/>
      <c r="I50" s="244"/>
      <c r="J50" s="244"/>
      <c r="K50" s="244"/>
      <c r="L50" s="242"/>
      <c r="M50" s="242"/>
      <c r="N50" s="242"/>
      <c r="O50" s="242"/>
      <c r="P50" s="242"/>
      <c r="Q50" s="242"/>
      <c r="R50" s="242"/>
      <c r="S50" s="242"/>
      <c r="T50" s="242"/>
      <c r="U50" s="242"/>
      <c r="V50" s="242"/>
      <c r="W50" s="245"/>
      <c r="X50" s="245"/>
      <c r="Y50" s="245"/>
      <c r="Z50" s="245"/>
      <c r="AA50" s="246"/>
      <c r="AB50" s="245"/>
      <c r="AC50" s="245"/>
      <c r="AD50" s="245"/>
      <c r="AE50" s="245"/>
      <c r="AF50" s="245"/>
      <c r="AG50" s="134"/>
    </row>
    <row r="51" spans="1:71" s="1" customFormat="1" ht="30" customHeight="1" x14ac:dyDescent="0.2">
      <c r="A51" s="183"/>
      <c r="B51" s="544" t="s">
        <v>210</v>
      </c>
      <c r="C51" s="544"/>
      <c r="D51" s="544"/>
      <c r="E51" s="544"/>
      <c r="F51" s="544"/>
      <c r="G51" s="544"/>
      <c r="H51" s="544"/>
      <c r="I51" s="544"/>
      <c r="J51" s="544"/>
      <c r="K51" s="544"/>
      <c r="L51" s="544"/>
      <c r="M51" s="544"/>
      <c r="N51" s="544"/>
      <c r="O51" s="544"/>
      <c r="P51" s="544"/>
      <c r="Q51" s="544"/>
      <c r="R51" s="544"/>
      <c r="S51" s="544"/>
      <c r="T51" s="544"/>
      <c r="U51" s="544"/>
      <c r="V51" s="544"/>
      <c r="W51" s="545" t="s">
        <v>15</v>
      </c>
      <c r="X51" s="545"/>
      <c r="Y51" s="545"/>
      <c r="Z51" s="545"/>
      <c r="AA51" s="545"/>
      <c r="AB51" s="546" t="s">
        <v>42</v>
      </c>
      <c r="AC51" s="546"/>
      <c r="AD51" s="546"/>
      <c r="AE51" s="546"/>
      <c r="AF51" s="546"/>
      <c r="AG51" s="129"/>
    </row>
    <row r="52" spans="1:71" s="1" customFormat="1" ht="12.75" hidden="1" customHeight="1" x14ac:dyDescent="0.2">
      <c r="A52" s="133"/>
      <c r="B52" s="242"/>
      <c r="C52" s="243"/>
      <c r="D52" s="244"/>
      <c r="E52" s="244"/>
      <c r="F52" s="244"/>
      <c r="G52" s="244"/>
      <c r="H52" s="244"/>
      <c r="I52" s="244"/>
      <c r="J52" s="244"/>
      <c r="K52" s="244"/>
      <c r="L52" s="242"/>
      <c r="M52" s="242"/>
      <c r="N52" s="242"/>
      <c r="O52" s="242"/>
      <c r="P52" s="242"/>
      <c r="Q52" s="242"/>
      <c r="R52" s="242"/>
      <c r="S52" s="242"/>
      <c r="T52" s="242"/>
      <c r="U52" s="242"/>
      <c r="V52" s="242"/>
      <c r="W52" s="245"/>
      <c r="X52" s="245"/>
      <c r="Y52" s="245"/>
      <c r="Z52" s="245"/>
      <c r="AA52" s="246"/>
      <c r="AB52" s="245"/>
      <c r="AC52" s="245"/>
      <c r="AD52" s="245"/>
      <c r="AE52" s="245"/>
      <c r="AF52" s="245"/>
      <c r="AG52" s="129"/>
    </row>
    <row r="53" spans="1:71" s="1" customFormat="1" ht="12.75" hidden="1" customHeight="1" x14ac:dyDescent="0.2">
      <c r="A53" s="183"/>
      <c r="B53" s="544"/>
      <c r="C53" s="544"/>
      <c r="D53" s="544"/>
      <c r="E53" s="544"/>
      <c r="F53" s="544"/>
      <c r="G53" s="544"/>
      <c r="H53" s="544"/>
      <c r="I53" s="544"/>
      <c r="J53" s="544"/>
      <c r="K53" s="544"/>
      <c r="L53" s="544"/>
      <c r="M53" s="544"/>
      <c r="N53" s="544"/>
      <c r="O53" s="544"/>
      <c r="P53" s="544"/>
      <c r="Q53" s="544"/>
      <c r="R53" s="544"/>
      <c r="S53" s="544"/>
      <c r="T53" s="544"/>
      <c r="U53" s="544"/>
      <c r="V53" s="544"/>
      <c r="W53" s="547"/>
      <c r="X53" s="547"/>
      <c r="Y53" s="547"/>
      <c r="Z53" s="547"/>
      <c r="AA53" s="547"/>
      <c r="AB53" s="546"/>
      <c r="AC53" s="546"/>
      <c r="AD53" s="546"/>
      <c r="AE53" s="546"/>
      <c r="AF53" s="546"/>
      <c r="AG53" s="129"/>
    </row>
    <row r="54" spans="1:71" s="1" customFormat="1"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71" s="1" customFormat="1"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48"/>
      <c r="X55" s="548"/>
      <c r="Y55" s="548"/>
      <c r="Z55" s="548"/>
      <c r="AA55" s="548"/>
      <c r="AB55" s="508"/>
      <c r="AC55" s="508"/>
      <c r="AD55" s="508"/>
      <c r="AE55" s="508"/>
      <c r="AF55" s="508"/>
      <c r="AG55" s="129"/>
    </row>
    <row r="56" spans="1:71" s="1" customFormat="1"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71" s="1" customFormat="1"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48"/>
      <c r="X57" s="548"/>
      <c r="Y57" s="548"/>
      <c r="Z57" s="548"/>
      <c r="AA57" s="548"/>
      <c r="AB57" s="508"/>
      <c r="AC57" s="508"/>
      <c r="AD57" s="508"/>
      <c r="AE57" s="508"/>
      <c r="AF57" s="508"/>
      <c r="AG57" s="129"/>
    </row>
    <row r="58" spans="1:71" s="1" customFormat="1"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71" s="1" customFormat="1"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48"/>
      <c r="X59" s="548"/>
      <c r="Y59" s="548"/>
      <c r="Z59" s="548"/>
      <c r="AA59" s="548"/>
      <c r="AB59" s="508"/>
      <c r="AC59" s="508"/>
      <c r="AD59" s="508"/>
      <c r="AE59" s="508"/>
      <c r="AF59" s="508"/>
      <c r="AG59" s="129"/>
    </row>
    <row r="60" spans="1:71" s="1" customFormat="1"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71" s="1" customFormat="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48"/>
      <c r="X61" s="548"/>
      <c r="Y61" s="548"/>
      <c r="Z61" s="548"/>
      <c r="AA61" s="548"/>
      <c r="AB61" s="508"/>
      <c r="AC61" s="508"/>
      <c r="AD61" s="508"/>
      <c r="AE61" s="508"/>
      <c r="AF61" s="508"/>
      <c r="AG61" s="129"/>
    </row>
    <row r="62" spans="1:71" s="1" customFormat="1"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71" s="1" customFormat="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48"/>
      <c r="X63" s="548"/>
      <c r="Y63" s="548"/>
      <c r="Z63" s="548"/>
      <c r="AA63" s="548"/>
      <c r="AB63" s="508"/>
      <c r="AC63" s="508"/>
      <c r="AD63" s="508"/>
      <c r="AE63" s="508"/>
      <c r="AF63" s="508"/>
      <c r="AG63" s="12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50"/>
      <c r="BK63" s="550"/>
      <c r="BL63" s="550"/>
      <c r="BM63" s="550"/>
      <c r="BN63" s="550"/>
      <c r="BO63" s="551" t="s">
        <v>211</v>
      </c>
      <c r="BP63" s="551"/>
      <c r="BQ63" s="551"/>
      <c r="BR63" s="551"/>
      <c r="BS63" s="551"/>
    </row>
    <row r="64" spans="1:71" s="1" customFormat="1"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c r="AO64" s="249"/>
      <c r="AP64" s="250"/>
      <c r="AQ64" s="251"/>
      <c r="AR64" s="251"/>
      <c r="AS64" s="251"/>
      <c r="AT64" s="251"/>
      <c r="AU64" s="251"/>
      <c r="AV64" s="251"/>
      <c r="AW64" s="251"/>
      <c r="AX64" s="251"/>
      <c r="AY64" s="249"/>
      <c r="AZ64" s="249"/>
      <c r="BA64" s="249"/>
      <c r="BB64" s="249"/>
      <c r="BC64" s="249"/>
      <c r="BD64" s="249"/>
      <c r="BE64" s="249"/>
      <c r="BF64" s="249"/>
      <c r="BG64" s="249"/>
      <c r="BH64" s="249"/>
      <c r="BI64" s="249"/>
      <c r="BJ64" s="252"/>
      <c r="BK64" s="252"/>
      <c r="BL64" s="252"/>
      <c r="BM64" s="252"/>
      <c r="BN64" s="253"/>
      <c r="BO64" s="252"/>
      <c r="BP64" s="252"/>
      <c r="BQ64" s="252"/>
      <c r="BR64" s="252"/>
      <c r="BS64" s="252"/>
    </row>
    <row r="65" spans="1:71" s="1" customFormat="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48"/>
      <c r="X65" s="548"/>
      <c r="Y65" s="548"/>
      <c r="Z65" s="548"/>
      <c r="AA65" s="548"/>
      <c r="AB65" s="508"/>
      <c r="AC65" s="508"/>
      <c r="AD65" s="508"/>
      <c r="AE65" s="508"/>
      <c r="AF65" s="508"/>
      <c r="AG65" s="12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50"/>
      <c r="BK65" s="550"/>
      <c r="BL65" s="550"/>
      <c r="BM65" s="550"/>
      <c r="BN65" s="550"/>
      <c r="BO65" s="551" t="s">
        <v>203</v>
      </c>
      <c r="BP65" s="551"/>
      <c r="BQ65" s="551"/>
      <c r="BR65" s="551"/>
      <c r="BS65" s="551"/>
    </row>
    <row r="66" spans="1:71" s="1" customFormat="1"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c r="AO66" s="252"/>
      <c r="AP66" s="254"/>
      <c r="AQ66" s="251"/>
      <c r="AR66" s="251"/>
      <c r="AS66" s="251"/>
      <c r="AT66" s="251"/>
      <c r="AU66" s="255"/>
      <c r="AV66" s="255"/>
      <c r="AW66" s="255"/>
      <c r="AX66" s="255"/>
      <c r="AY66" s="252"/>
      <c r="AZ66" s="252"/>
      <c r="BA66" s="252"/>
      <c r="BB66" s="252"/>
      <c r="BC66" s="252"/>
      <c r="BD66" s="252"/>
      <c r="BE66" s="252"/>
      <c r="BF66" s="252"/>
      <c r="BG66" s="252"/>
      <c r="BH66" s="252"/>
      <c r="BI66" s="252"/>
      <c r="BJ66" s="252"/>
      <c r="BK66" s="252"/>
      <c r="BL66" s="252"/>
      <c r="BM66" s="252"/>
      <c r="BN66" s="253"/>
      <c r="BO66" s="252"/>
      <c r="BP66" s="252"/>
      <c r="BQ66" s="252"/>
      <c r="BR66" s="252"/>
      <c r="BS66" s="252"/>
    </row>
    <row r="67" spans="1:71" s="1" customFormat="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48"/>
      <c r="X67" s="548"/>
      <c r="Y67" s="548"/>
      <c r="Z67" s="548"/>
      <c r="AA67" s="548"/>
      <c r="AB67" s="508"/>
      <c r="AC67" s="508"/>
      <c r="AD67" s="508"/>
      <c r="AE67" s="508"/>
      <c r="AF67" s="508"/>
      <c r="AG67" s="12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50"/>
      <c r="BK67" s="550"/>
      <c r="BL67" s="550"/>
      <c r="BM67" s="550"/>
      <c r="BN67" s="550"/>
      <c r="BO67" s="551" t="s">
        <v>212</v>
      </c>
      <c r="BP67" s="551"/>
      <c r="BQ67" s="551"/>
      <c r="BR67" s="551"/>
      <c r="BS67" s="551"/>
    </row>
    <row r="68" spans="1:71" s="1" customFormat="1"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71" s="1" customFormat="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48"/>
      <c r="X69" s="548"/>
      <c r="Y69" s="548"/>
      <c r="Z69" s="548"/>
      <c r="AA69" s="548"/>
      <c r="AB69" s="508"/>
      <c r="AC69" s="508"/>
      <c r="AD69" s="508"/>
      <c r="AE69" s="508"/>
      <c r="AF69" s="508"/>
      <c r="AG69" s="129"/>
    </row>
    <row r="70" spans="1:71" s="1" customFormat="1"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71" s="1" customFormat="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48"/>
      <c r="X71" s="548"/>
      <c r="Y71" s="548"/>
      <c r="Z71" s="548"/>
      <c r="AA71" s="548"/>
      <c r="AB71" s="508"/>
      <c r="AC71" s="508"/>
      <c r="AD71" s="508"/>
      <c r="AE71" s="508"/>
      <c r="AF71" s="508"/>
      <c r="AG71" s="129"/>
    </row>
    <row r="72" spans="1:71" s="1" customFormat="1"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71" s="1" customFormat="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48"/>
      <c r="X73" s="548"/>
      <c r="Y73" s="548"/>
      <c r="Z73" s="548"/>
      <c r="AA73" s="548"/>
      <c r="AB73" s="508"/>
      <c r="AC73" s="508"/>
      <c r="AD73" s="508"/>
      <c r="AE73" s="508"/>
      <c r="AF73" s="508"/>
      <c r="AG73" s="129"/>
    </row>
    <row r="74" spans="1:71" s="1" customFormat="1"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256"/>
      <c r="X74" s="202"/>
      <c r="Y74" s="199"/>
      <c r="Z74" s="199"/>
      <c r="AA74" s="199"/>
      <c r="AB74" s="199"/>
      <c r="AC74" s="199"/>
      <c r="AD74" s="199"/>
      <c r="AE74" s="199"/>
      <c r="AF74" s="199"/>
      <c r="AG74" s="129"/>
    </row>
    <row r="75" spans="1:71" s="1" customFormat="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48"/>
      <c r="X75" s="548"/>
      <c r="Y75" s="548"/>
      <c r="Z75" s="548"/>
      <c r="AA75" s="548"/>
      <c r="AB75" s="508"/>
      <c r="AC75" s="508"/>
      <c r="AD75" s="508"/>
      <c r="AE75" s="508"/>
      <c r="AF75" s="508"/>
      <c r="AG75" s="129"/>
    </row>
    <row r="76" spans="1:71" s="1" customFormat="1"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71" s="1" customFormat="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48"/>
      <c r="X77" s="548"/>
      <c r="Y77" s="548"/>
      <c r="Z77" s="548"/>
      <c r="AA77" s="548"/>
      <c r="AB77" s="508"/>
      <c r="AC77" s="508"/>
      <c r="AD77" s="508"/>
      <c r="AE77" s="508"/>
      <c r="AF77" s="508"/>
      <c r="AG77" s="129"/>
    </row>
    <row r="78" spans="1:71" s="1" customFormat="1"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71" s="1" customFormat="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48"/>
      <c r="X79" s="548"/>
      <c r="Y79" s="548"/>
      <c r="Z79" s="548"/>
      <c r="AA79" s="548"/>
      <c r="AB79" s="508"/>
      <c r="AC79" s="508"/>
      <c r="AD79" s="508"/>
      <c r="AE79" s="508"/>
      <c r="AF79" s="508"/>
      <c r="AG79" s="129"/>
    </row>
    <row r="80" spans="1:71" s="1" customFormat="1"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41" s="1" customFormat="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48"/>
      <c r="X81" s="548"/>
      <c r="Y81" s="548"/>
      <c r="Z81" s="548"/>
      <c r="AA81" s="548"/>
      <c r="AB81" s="508"/>
      <c r="AC81" s="508"/>
      <c r="AD81" s="508"/>
      <c r="AE81" s="508"/>
      <c r="AF81" s="508"/>
      <c r="AG81" s="129"/>
    </row>
    <row r="82" spans="1:41" s="1" customFormat="1"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41" s="1" customFormat="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48"/>
      <c r="X83" s="548"/>
      <c r="Y83" s="548"/>
      <c r="Z83" s="548"/>
      <c r="AA83" s="548"/>
      <c r="AB83" s="508"/>
      <c r="AC83" s="508"/>
      <c r="AD83" s="508"/>
      <c r="AE83" s="508"/>
      <c r="AF83" s="508"/>
      <c r="AG83" s="129"/>
    </row>
    <row r="84" spans="1:41" s="1" customFormat="1"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41" s="1" customFormat="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48"/>
      <c r="X85" s="548"/>
      <c r="Y85" s="548"/>
      <c r="Z85" s="548"/>
      <c r="AA85" s="548"/>
      <c r="AB85" s="508"/>
      <c r="AC85" s="508"/>
      <c r="AD85" s="508"/>
      <c r="AE85" s="508"/>
      <c r="AF85" s="508"/>
      <c r="AG85" s="129"/>
    </row>
    <row r="86" spans="1:41" s="1" customFormat="1"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41" s="1" customFormat="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48"/>
      <c r="X87" s="548"/>
      <c r="Y87" s="548"/>
      <c r="Z87" s="548"/>
      <c r="AA87" s="548"/>
      <c r="AB87" s="508"/>
      <c r="AC87" s="508"/>
      <c r="AD87" s="508"/>
      <c r="AE87" s="508"/>
      <c r="AF87" s="508"/>
      <c r="AG87" s="129"/>
    </row>
    <row r="88" spans="1:41" s="1" customFormat="1"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41" s="1" customFormat="1" ht="15.75" customHeight="1" x14ac:dyDescent="0.2">
      <c r="A89" s="178"/>
      <c r="B89" s="140" t="s">
        <v>190</v>
      </c>
      <c r="C89" s="139"/>
      <c r="D89" s="140"/>
      <c r="E89" s="140"/>
      <c r="F89" s="140"/>
      <c r="G89" s="140"/>
      <c r="H89" s="141"/>
      <c r="I89" s="142"/>
      <c r="J89" s="142"/>
      <c r="K89" s="142"/>
      <c r="L89" s="142"/>
      <c r="M89" s="142"/>
      <c r="N89" s="142"/>
      <c r="O89" s="142"/>
      <c r="P89" s="142"/>
      <c r="Q89" s="142"/>
      <c r="R89" s="142"/>
      <c r="S89" s="142"/>
      <c r="T89" s="142"/>
      <c r="U89" s="142"/>
      <c r="V89" s="138"/>
      <c r="W89" s="543" t="s">
        <v>191</v>
      </c>
      <c r="X89" s="543"/>
      <c r="Y89" s="543"/>
      <c r="Z89" s="543"/>
      <c r="AA89" s="543"/>
      <c r="AB89" s="543"/>
      <c r="AC89" s="543"/>
      <c r="AD89" s="543"/>
      <c r="AE89" s="543"/>
      <c r="AF89" s="543"/>
      <c r="AG89" s="129"/>
    </row>
    <row r="90" spans="1:41"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41" s="1" customFormat="1" ht="86.25" customHeight="1" x14ac:dyDescent="0.2">
      <c r="A91" s="183"/>
      <c r="B91" s="544" t="s">
        <v>213</v>
      </c>
      <c r="C91" s="544"/>
      <c r="D91" s="544"/>
      <c r="E91" s="544"/>
      <c r="F91" s="544"/>
      <c r="G91" s="544"/>
      <c r="H91" s="544"/>
      <c r="I91" s="544"/>
      <c r="J91" s="544"/>
      <c r="K91" s="544"/>
      <c r="L91" s="544"/>
      <c r="M91" s="544"/>
      <c r="N91" s="544"/>
      <c r="O91" s="544"/>
      <c r="P91" s="544"/>
      <c r="Q91" s="544"/>
      <c r="R91" s="544"/>
      <c r="S91" s="544"/>
      <c r="T91" s="544"/>
      <c r="U91" s="544"/>
      <c r="V91" s="544"/>
      <c r="W91" s="513" t="s">
        <v>15</v>
      </c>
      <c r="X91" s="513"/>
      <c r="Y91" s="513"/>
      <c r="Z91" s="513"/>
      <c r="AA91" s="513"/>
      <c r="AB91" s="513"/>
      <c r="AC91" s="513"/>
      <c r="AD91" s="513"/>
      <c r="AE91" s="513"/>
      <c r="AF91" s="513"/>
      <c r="AG91" s="129"/>
    </row>
    <row r="92" spans="1:41" s="1" customFormat="1" ht="3" customHeight="1" x14ac:dyDescent="0.2">
      <c r="A92" s="133"/>
      <c r="B92" s="257"/>
      <c r="C92" s="258"/>
      <c r="D92" s="259"/>
      <c r="E92" s="259"/>
      <c r="F92" s="259"/>
      <c r="G92" s="259"/>
      <c r="H92" s="259"/>
      <c r="I92" s="259"/>
      <c r="J92" s="259"/>
      <c r="K92" s="259"/>
      <c r="L92" s="257"/>
      <c r="M92" s="257"/>
      <c r="N92" s="257"/>
      <c r="O92" s="257"/>
      <c r="P92" s="257"/>
      <c r="Q92" s="257"/>
      <c r="R92" s="257"/>
      <c r="S92" s="257"/>
      <c r="T92" s="257"/>
      <c r="U92" s="257"/>
      <c r="V92" s="257"/>
      <c r="W92" s="245"/>
      <c r="X92" s="245"/>
      <c r="Y92" s="245"/>
      <c r="Z92" s="245"/>
      <c r="AA92" s="245"/>
      <c r="AB92" s="245"/>
      <c r="AC92" s="245"/>
      <c r="AD92" s="245"/>
      <c r="AE92" s="245"/>
      <c r="AF92" s="245"/>
      <c r="AG92" s="129"/>
    </row>
    <row r="93" spans="1:41" s="1" customFormat="1" ht="12.75" hidden="1" customHeight="1" x14ac:dyDescent="0.2">
      <c r="A93" s="183"/>
      <c r="B93" s="552"/>
      <c r="C93" s="552"/>
      <c r="D93" s="552"/>
      <c r="E93" s="552"/>
      <c r="F93" s="552"/>
      <c r="G93" s="552"/>
      <c r="H93" s="552"/>
      <c r="I93" s="552"/>
      <c r="J93" s="552"/>
      <c r="K93" s="552"/>
      <c r="L93" s="552"/>
      <c r="M93" s="552"/>
      <c r="N93" s="552"/>
      <c r="O93" s="552"/>
      <c r="P93" s="552"/>
      <c r="Q93" s="552"/>
      <c r="R93" s="552"/>
      <c r="S93" s="552"/>
      <c r="T93" s="552"/>
      <c r="U93" s="552"/>
      <c r="V93" s="552"/>
      <c r="W93" s="553"/>
      <c r="X93" s="553"/>
      <c r="Y93" s="553"/>
      <c r="Z93" s="553"/>
      <c r="AA93" s="553"/>
      <c r="AB93" s="553"/>
      <c r="AC93" s="553"/>
      <c r="AD93" s="553"/>
      <c r="AE93" s="553"/>
      <c r="AF93" s="553"/>
      <c r="AG93" s="129"/>
      <c r="AL93" s="173"/>
    </row>
    <row r="94" spans="1:41" s="1" customFormat="1" ht="12.75" hidden="1"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245"/>
      <c r="X94" s="245"/>
      <c r="Y94" s="245"/>
      <c r="Z94" s="245"/>
      <c r="AA94" s="245"/>
      <c r="AB94" s="245"/>
      <c r="AC94" s="245"/>
      <c r="AD94" s="245"/>
      <c r="AE94" s="245"/>
      <c r="AF94" s="245"/>
      <c r="AG94" s="129"/>
    </row>
    <row r="95" spans="1:41" s="1" customFormat="1" ht="12.75" hidden="1" customHeight="1" x14ac:dyDescent="0.2">
      <c r="A95" s="183"/>
      <c r="B95" s="506"/>
      <c r="C95" s="506"/>
      <c r="D95" s="506"/>
      <c r="E95" s="506"/>
      <c r="F95" s="506"/>
      <c r="G95" s="506"/>
      <c r="H95" s="506"/>
      <c r="I95" s="506"/>
      <c r="J95" s="506"/>
      <c r="K95" s="506"/>
      <c r="L95" s="506"/>
      <c r="M95" s="506"/>
      <c r="N95" s="506"/>
      <c r="O95" s="506"/>
      <c r="P95" s="506"/>
      <c r="Q95" s="506"/>
      <c r="R95" s="506"/>
      <c r="S95" s="506"/>
      <c r="T95" s="506"/>
      <c r="U95" s="506"/>
      <c r="V95" s="506"/>
      <c r="W95" s="553"/>
      <c r="X95" s="553"/>
      <c r="Y95" s="553"/>
      <c r="Z95" s="553"/>
      <c r="AA95" s="553"/>
      <c r="AB95" s="553"/>
      <c r="AC95" s="553"/>
      <c r="AD95" s="553"/>
      <c r="AE95" s="553"/>
      <c r="AF95" s="553"/>
      <c r="AG95" s="129"/>
      <c r="AO95" s="207"/>
    </row>
    <row r="96" spans="1:41" s="1" customFormat="1" ht="12.75" hidden="1" customHeight="1" x14ac:dyDescent="0.2">
      <c r="A96" s="133"/>
      <c r="B96" s="506"/>
      <c r="C96" s="506"/>
      <c r="D96" s="506"/>
      <c r="E96" s="506"/>
      <c r="F96" s="506"/>
      <c r="G96" s="506"/>
      <c r="H96" s="506"/>
      <c r="I96" s="506"/>
      <c r="J96" s="506"/>
      <c r="K96" s="506"/>
      <c r="L96" s="506"/>
      <c r="M96" s="506"/>
      <c r="N96" s="506"/>
      <c r="O96" s="506"/>
      <c r="P96" s="506"/>
      <c r="Q96" s="506"/>
      <c r="R96" s="506"/>
      <c r="S96" s="506"/>
      <c r="T96" s="506"/>
      <c r="U96" s="506"/>
      <c r="V96" s="506"/>
      <c r="W96" s="134"/>
      <c r="X96" s="134"/>
      <c r="Y96" s="134"/>
      <c r="Z96" s="134"/>
      <c r="AA96" s="134"/>
      <c r="AB96" s="134"/>
      <c r="AC96" s="134"/>
      <c r="AD96" s="134"/>
      <c r="AE96" s="134"/>
      <c r="AF96" s="134"/>
      <c r="AG96" s="129"/>
    </row>
    <row r="97" spans="1:41" s="1" customFormat="1" hidden="1" x14ac:dyDescent="0.2">
      <c r="A97" s="183"/>
      <c r="B97" s="552"/>
      <c r="C97" s="552"/>
      <c r="D97" s="552"/>
      <c r="E97" s="552"/>
      <c r="F97" s="552"/>
      <c r="G97" s="552"/>
      <c r="H97" s="552"/>
      <c r="I97" s="552"/>
      <c r="J97" s="552"/>
      <c r="K97" s="552"/>
      <c r="L97" s="552"/>
      <c r="M97" s="552"/>
      <c r="N97" s="552"/>
      <c r="O97" s="552"/>
      <c r="P97" s="552"/>
      <c r="Q97" s="552"/>
      <c r="R97" s="552"/>
      <c r="S97" s="552"/>
      <c r="T97" s="552"/>
      <c r="U97" s="552"/>
      <c r="V97" s="552"/>
      <c r="W97" s="513"/>
      <c r="X97" s="513"/>
      <c r="Y97" s="513"/>
      <c r="Z97" s="513"/>
      <c r="AA97" s="513"/>
      <c r="AB97" s="513"/>
      <c r="AC97" s="513"/>
      <c r="AD97" s="513"/>
      <c r="AE97" s="513"/>
      <c r="AF97" s="513"/>
      <c r="AG97" s="129"/>
    </row>
    <row r="98" spans="1:41" s="1" customFormat="1" ht="12.75" hidden="1" customHeight="1" x14ac:dyDescent="0.2">
      <c r="A98" s="133"/>
      <c r="B98" s="506"/>
      <c r="C98" s="506"/>
      <c r="D98" s="506"/>
      <c r="E98" s="506"/>
      <c r="F98" s="506"/>
      <c r="G98" s="506"/>
      <c r="H98" s="506"/>
      <c r="I98" s="506"/>
      <c r="J98" s="506"/>
      <c r="K98" s="506"/>
      <c r="L98" s="506"/>
      <c r="M98" s="506"/>
      <c r="N98" s="506"/>
      <c r="O98" s="506"/>
      <c r="P98" s="506"/>
      <c r="Q98" s="506"/>
      <c r="R98" s="506"/>
      <c r="S98" s="506"/>
      <c r="T98" s="506"/>
      <c r="U98" s="506"/>
      <c r="V98" s="506"/>
      <c r="W98" s="134"/>
      <c r="X98" s="134"/>
      <c r="Y98" s="134"/>
      <c r="Z98" s="134"/>
      <c r="AA98" s="134"/>
      <c r="AB98" s="134"/>
      <c r="AC98" s="134"/>
      <c r="AD98" s="134"/>
      <c r="AE98" s="134"/>
      <c r="AF98" s="134"/>
      <c r="AG98" s="129"/>
    </row>
    <row r="99" spans="1:41" s="1" customFormat="1" hidden="1" x14ac:dyDescent="0.2">
      <c r="A99" s="183"/>
      <c r="B99" s="552"/>
      <c r="C99" s="552"/>
      <c r="D99" s="552"/>
      <c r="E99" s="552"/>
      <c r="F99" s="552"/>
      <c r="G99" s="552"/>
      <c r="H99" s="552"/>
      <c r="I99" s="552"/>
      <c r="J99" s="552"/>
      <c r="K99" s="552"/>
      <c r="L99" s="552"/>
      <c r="M99" s="552"/>
      <c r="N99" s="552"/>
      <c r="O99" s="552"/>
      <c r="P99" s="552"/>
      <c r="Q99" s="552"/>
      <c r="R99" s="552"/>
      <c r="S99" s="552"/>
      <c r="T99" s="552"/>
      <c r="U99" s="552"/>
      <c r="V99" s="552"/>
      <c r="W99" s="513"/>
      <c r="X99" s="513"/>
      <c r="Y99" s="513"/>
      <c r="Z99" s="513"/>
      <c r="AA99" s="513"/>
      <c r="AB99" s="513"/>
      <c r="AC99" s="513"/>
      <c r="AD99" s="513"/>
      <c r="AE99" s="513"/>
      <c r="AF99" s="513"/>
      <c r="AG99" s="129"/>
    </row>
    <row r="100" spans="1:41" s="1" customFormat="1" ht="12.75" hidden="1" customHeight="1" x14ac:dyDescent="0.2">
      <c r="A100" s="133"/>
      <c r="B100" s="506"/>
      <c r="C100" s="506"/>
      <c r="D100" s="506"/>
      <c r="E100" s="506"/>
      <c r="F100" s="506"/>
      <c r="G100" s="506"/>
      <c r="H100" s="506"/>
      <c r="I100" s="506"/>
      <c r="J100" s="506"/>
      <c r="K100" s="506"/>
      <c r="L100" s="506"/>
      <c r="M100" s="506"/>
      <c r="N100" s="506"/>
      <c r="O100" s="506"/>
      <c r="P100" s="506"/>
      <c r="Q100" s="506"/>
      <c r="R100" s="506"/>
      <c r="S100" s="506"/>
      <c r="T100" s="506"/>
      <c r="U100" s="506"/>
      <c r="V100" s="506"/>
      <c r="W100" s="134"/>
      <c r="X100" s="134"/>
      <c r="Y100" s="134"/>
      <c r="Z100" s="134"/>
      <c r="AA100" s="134"/>
      <c r="AB100" s="134"/>
      <c r="AC100" s="134"/>
      <c r="AD100" s="134"/>
      <c r="AE100" s="134"/>
      <c r="AF100" s="134"/>
      <c r="AG100" s="129"/>
    </row>
    <row r="101" spans="1:41" s="1" customFormat="1" ht="12.75" hidden="1" customHeight="1" x14ac:dyDescent="0.2">
      <c r="A101" s="183"/>
      <c r="B101" s="515"/>
      <c r="C101" s="515"/>
      <c r="D101" s="515"/>
      <c r="E101" s="515"/>
      <c r="F101" s="515"/>
      <c r="G101" s="515"/>
      <c r="H101" s="515"/>
      <c r="I101" s="515"/>
      <c r="J101" s="515"/>
      <c r="K101" s="515"/>
      <c r="L101" s="515"/>
      <c r="M101" s="515"/>
      <c r="N101" s="515"/>
      <c r="O101" s="515"/>
      <c r="P101" s="515"/>
      <c r="Q101" s="515"/>
      <c r="R101" s="515"/>
      <c r="S101" s="515"/>
      <c r="T101" s="515"/>
      <c r="U101" s="515"/>
      <c r="V101" s="515"/>
      <c r="W101" s="513"/>
      <c r="X101" s="513"/>
      <c r="Y101" s="513"/>
      <c r="Z101" s="513"/>
      <c r="AA101" s="513"/>
      <c r="AB101" s="513"/>
      <c r="AC101" s="513"/>
      <c r="AD101" s="513"/>
      <c r="AE101" s="513"/>
      <c r="AF101" s="513"/>
      <c r="AG101" s="129"/>
    </row>
    <row r="102" spans="1:41" s="1" customFormat="1" ht="12.75" hidden="1" customHeight="1" x14ac:dyDescent="0.2">
      <c r="A102" s="133"/>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134"/>
      <c r="X102" s="134"/>
      <c r="Y102" s="134"/>
      <c r="Z102" s="134"/>
      <c r="AA102" s="134"/>
      <c r="AB102" s="134"/>
      <c r="AC102" s="134"/>
      <c r="AD102" s="134"/>
      <c r="AE102" s="134"/>
      <c r="AF102" s="134"/>
      <c r="AG102" s="129"/>
    </row>
    <row r="103" spans="1:41" s="1" customFormat="1" hidden="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3"/>
      <c r="X103" s="513"/>
      <c r="Y103" s="513"/>
      <c r="Z103" s="513"/>
      <c r="AA103" s="513"/>
      <c r="AB103" s="513"/>
      <c r="AC103" s="513"/>
      <c r="AD103" s="513"/>
      <c r="AE103" s="513"/>
      <c r="AF103" s="513"/>
      <c r="AG103" s="129"/>
    </row>
    <row r="104" spans="1:41" s="1" customFormat="1" ht="12.75" hidden="1" customHeight="1" x14ac:dyDescent="0.2">
      <c r="A104" s="133"/>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s="1" customFormat="1" ht="12.75" hidden="1" customHeight="1" x14ac:dyDescent="0.2">
      <c r="A105" s="183"/>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13"/>
      <c r="X105" s="513"/>
      <c r="Y105" s="513"/>
      <c r="Z105" s="513"/>
      <c r="AA105" s="513"/>
      <c r="AB105" s="513"/>
      <c r="AC105" s="513"/>
      <c r="AD105" s="513"/>
      <c r="AE105" s="513"/>
      <c r="AF105" s="513"/>
      <c r="AG105" s="129"/>
    </row>
    <row r="106" spans="1:41" s="1" customFormat="1" ht="12.75" hidden="1"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s="1" customFormat="1" ht="23.2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s="1" customFormat="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s="1" customFormat="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09"/>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209"/>
      <c r="AH112" s="172"/>
      <c r="AI112" s="172"/>
      <c r="AJ112" s="172"/>
      <c r="AK112" s="172"/>
      <c r="AL112" s="1"/>
      <c r="AM112" s="1"/>
    </row>
    <row r="113" spans="1:39" s="174" customFormat="1" ht="2.25" hidden="1"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hidden="1"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s="1" customFormat="1" ht="15.75" customHeight="1" x14ac:dyDescent="0.2">
      <c r="A115" s="178"/>
      <c r="B115" s="141"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s="1" customFormat="1" ht="40.5" customHeight="1" x14ac:dyDescent="0.2">
      <c r="A116" s="133"/>
      <c r="B116" s="509" t="s">
        <v>214</v>
      </c>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129"/>
      <c r="AL116" s="174"/>
      <c r="AM116" s="174"/>
    </row>
    <row r="117" spans="1:39" s="1" customFormat="1"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s="1" customFormat="1"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s="1" customFormat="1" ht="15.75" x14ac:dyDescent="0.2">
      <c r="A119" s="178"/>
      <c r="B119" s="141"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s="1" customFormat="1" ht="53.25" customHeight="1" x14ac:dyDescent="0.2">
      <c r="A120" s="133"/>
      <c r="B120" s="509" t="s">
        <v>215</v>
      </c>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s="1" customFormat="1"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s="1" customFormat="1"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s="1" customFormat="1"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47">
    <mergeCell ref="B112:AF112"/>
    <mergeCell ref="B116:AF116"/>
    <mergeCell ref="B120:AF120"/>
    <mergeCell ref="A123:AF123"/>
    <mergeCell ref="B106:V106"/>
    <mergeCell ref="B107:V107"/>
    <mergeCell ref="W107:AF107"/>
    <mergeCell ref="B108:V108"/>
    <mergeCell ref="B109:E109"/>
    <mergeCell ref="F109:V109"/>
    <mergeCell ref="W109:AF109"/>
    <mergeCell ref="B102:V102"/>
    <mergeCell ref="B103:V103"/>
    <mergeCell ref="W103:AF103"/>
    <mergeCell ref="B104:V104"/>
    <mergeCell ref="B105:V105"/>
    <mergeCell ref="W105:AF105"/>
    <mergeCell ref="B99:V99"/>
    <mergeCell ref="W99:AF99"/>
    <mergeCell ref="B100:V100"/>
    <mergeCell ref="B101:E101"/>
    <mergeCell ref="F101:V101"/>
    <mergeCell ref="W101:AF101"/>
    <mergeCell ref="B95:V95"/>
    <mergeCell ref="W95:AF95"/>
    <mergeCell ref="B96:V96"/>
    <mergeCell ref="B97:V97"/>
    <mergeCell ref="W97:AF97"/>
    <mergeCell ref="B98:V98"/>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7:V67"/>
    <mergeCell ref="W67:AA67"/>
    <mergeCell ref="AB67:AF67"/>
    <mergeCell ref="AO67:BI67"/>
    <mergeCell ref="BJ67:BN67"/>
    <mergeCell ref="BO67:BS67"/>
    <mergeCell ref="AO63:BI63"/>
    <mergeCell ref="BJ63:BN63"/>
    <mergeCell ref="BO63:BS63"/>
    <mergeCell ref="B65:V65"/>
    <mergeCell ref="W65:AA65"/>
    <mergeCell ref="AB65:AF65"/>
    <mergeCell ref="AO65:BI65"/>
    <mergeCell ref="BJ65:BN65"/>
    <mergeCell ref="BO65:BS65"/>
    <mergeCell ref="B61:V61"/>
    <mergeCell ref="W61:AA61"/>
    <mergeCell ref="AB61:AF61"/>
    <mergeCell ref="B63:V63"/>
    <mergeCell ref="W63:AA63"/>
    <mergeCell ref="AB63:AF63"/>
    <mergeCell ref="B57:V57"/>
    <mergeCell ref="W57:AA57"/>
    <mergeCell ref="AB57:AF57"/>
    <mergeCell ref="B59:V59"/>
    <mergeCell ref="W59:AA59"/>
    <mergeCell ref="AB59:AF59"/>
    <mergeCell ref="B53:V53"/>
    <mergeCell ref="W53:AA53"/>
    <mergeCell ref="AB53:AF53"/>
    <mergeCell ref="B55:V55"/>
    <mergeCell ref="W55:AA55"/>
    <mergeCell ref="AB55:AF55"/>
    <mergeCell ref="B49:V49"/>
    <mergeCell ref="W49:AA49"/>
    <mergeCell ref="AB49:AF49"/>
    <mergeCell ref="B51:V51"/>
    <mergeCell ref="W51:AA51"/>
    <mergeCell ref="AB51:AF51"/>
    <mergeCell ref="B42:V42"/>
    <mergeCell ref="AB42:AF42"/>
    <mergeCell ref="B44:AF44"/>
    <mergeCell ref="B45:AF45"/>
    <mergeCell ref="W47:AA47"/>
    <mergeCell ref="AB47:AF47"/>
    <mergeCell ref="B34:AF34"/>
    <mergeCell ref="B35:AF35"/>
    <mergeCell ref="B38:V38"/>
    <mergeCell ref="W38:AA38"/>
    <mergeCell ref="AB38:AF38"/>
    <mergeCell ref="B40:V40"/>
    <mergeCell ref="AB40:AF40"/>
    <mergeCell ref="W30:AA30"/>
    <mergeCell ref="AB30:AF30"/>
    <mergeCell ref="B31:E31"/>
    <mergeCell ref="G31:V31"/>
    <mergeCell ref="W31:AA31"/>
    <mergeCell ref="AB31:AF31"/>
    <mergeCell ref="W28:AA28"/>
    <mergeCell ref="AB28:AF28"/>
    <mergeCell ref="B29:E29"/>
    <mergeCell ref="G29:V29"/>
    <mergeCell ref="W29:AA29"/>
    <mergeCell ref="AB29:AF29"/>
    <mergeCell ref="B26:E26"/>
    <mergeCell ref="G26:V26"/>
    <mergeCell ref="W26:AA26"/>
    <mergeCell ref="AB26:AF26"/>
    <mergeCell ref="W27:AA27"/>
    <mergeCell ref="AB27:AF27"/>
    <mergeCell ref="B17:O19"/>
    <mergeCell ref="R17:AF19"/>
    <mergeCell ref="B24:O24"/>
    <mergeCell ref="W24:AA24"/>
    <mergeCell ref="AB24:AF24"/>
    <mergeCell ref="B25:E25"/>
    <mergeCell ref="G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1"/>
  <sheetViews>
    <sheetView showGridLines="0" zoomScaleSheetLayoutView="100" workbookViewId="0">
      <selection activeCell="B6" sqref="B6"/>
    </sheetView>
  </sheetViews>
  <sheetFormatPr defaultColWidth="0" defaultRowHeight="12.75" zeroHeight="1" x14ac:dyDescent="0.2"/>
  <cols>
    <col min="1" max="1" width="4.28515625" style="218" customWidth="1"/>
    <col min="2" max="15" width="3.42578125" style="219" customWidth="1"/>
    <col min="16" max="16" width="0.42578125" style="219" customWidth="1"/>
    <col min="17" max="32" width="3.42578125" style="219" customWidth="1"/>
    <col min="33" max="33" width="1.42578125" style="219" customWidth="1"/>
    <col min="34" max="16384" width="0" style="219" hidden="1"/>
  </cols>
  <sheetData>
    <row r="1" spans="1:35" s="1" customFormat="1" ht="18.75" customHeight="1" x14ac:dyDescent="0.2">
      <c r="A1" s="125"/>
      <c r="B1" s="465" t="s">
        <v>164</v>
      </c>
      <c r="C1" s="465"/>
      <c r="D1" s="465"/>
      <c r="E1" s="466" t="str">
        <f>'ELENCO CRITERI'!A27</f>
        <v>2.1.4</v>
      </c>
      <c r="F1" s="466"/>
      <c r="G1" s="466"/>
      <c r="H1" s="466"/>
      <c r="I1" s="46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s="1" customFormat="1" x14ac:dyDescent="0.2">
      <c r="A3" s="125"/>
      <c r="B3" s="469" t="str">
        <f>'ELENCO CRITERI'!B27</f>
        <v>Energia primaria per il riscaldamento</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s="1" customFormat="1"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s="1" customFormat="1"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s="1" customFormat="1" ht="12.75" customHeight="1" x14ac:dyDescent="0.2">
      <c r="A6" s="127"/>
      <c r="B6" s="472" t="str">
        <f>'ELENCO CRITERI'!A13</f>
        <v>2. Consumo di risorse</v>
      </c>
      <c r="C6" s="472"/>
      <c r="D6" s="472"/>
      <c r="E6" s="472"/>
      <c r="F6" s="472"/>
      <c r="G6" s="472"/>
      <c r="H6" s="472"/>
      <c r="I6" s="472"/>
      <c r="J6" s="472"/>
      <c r="K6" s="472"/>
      <c r="L6" s="472"/>
      <c r="M6" s="472"/>
      <c r="N6" s="472"/>
      <c r="O6" s="472"/>
      <c r="P6" s="128"/>
      <c r="Q6" s="13"/>
      <c r="R6" s="555" t="str">
        <f>'ELENCO CRITERI'!A14</f>
        <v>2.1 Energia primaria non rinnovabile prevista durante il ciclo di vita</v>
      </c>
      <c r="S6" s="555"/>
      <c r="T6" s="555"/>
      <c r="U6" s="555"/>
      <c r="V6" s="555"/>
      <c r="W6" s="555"/>
      <c r="X6" s="555"/>
      <c r="Y6" s="555"/>
      <c r="Z6" s="555"/>
      <c r="AA6" s="555"/>
      <c r="AB6" s="555"/>
      <c r="AC6" s="555"/>
      <c r="AD6" s="555"/>
      <c r="AE6" s="555"/>
      <c r="AF6" s="555"/>
      <c r="AG6" s="129"/>
      <c r="AI6" s="9"/>
    </row>
    <row r="7" spans="1:35" s="1" customFormat="1" x14ac:dyDescent="0.2">
      <c r="A7" s="127"/>
      <c r="B7" s="472"/>
      <c r="C7" s="472"/>
      <c r="D7" s="472"/>
      <c r="E7" s="472"/>
      <c r="F7" s="472"/>
      <c r="G7" s="472"/>
      <c r="H7" s="472"/>
      <c r="I7" s="472"/>
      <c r="J7" s="472"/>
      <c r="K7" s="472"/>
      <c r="L7" s="472"/>
      <c r="M7" s="472"/>
      <c r="N7" s="472"/>
      <c r="O7" s="472"/>
      <c r="P7" s="128"/>
      <c r="Q7" s="13"/>
      <c r="R7" s="555"/>
      <c r="S7" s="555"/>
      <c r="T7" s="555"/>
      <c r="U7" s="555"/>
      <c r="V7" s="555"/>
      <c r="W7" s="555"/>
      <c r="X7" s="555"/>
      <c r="Y7" s="555"/>
      <c r="Z7" s="555"/>
      <c r="AA7" s="555"/>
      <c r="AB7" s="555"/>
      <c r="AC7" s="555"/>
      <c r="AD7" s="555"/>
      <c r="AE7" s="555"/>
      <c r="AF7" s="555"/>
      <c r="AG7" s="129"/>
    </row>
    <row r="8" spans="1:35" s="1" customFormat="1"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s="1" customFormat="1"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s="1" customFormat="1" ht="15.75" x14ac:dyDescent="0.2">
      <c r="A10" s="125"/>
      <c r="B10" s="138" t="s">
        <v>167</v>
      </c>
      <c r="C10" s="139"/>
      <c r="D10" s="141"/>
      <c r="E10" s="142"/>
      <c r="F10" s="142"/>
      <c r="G10" s="142"/>
      <c r="H10" s="142"/>
      <c r="I10" s="142"/>
      <c r="J10" s="142"/>
      <c r="K10" s="142"/>
      <c r="L10" s="142"/>
      <c r="M10" s="142"/>
      <c r="N10" s="142"/>
      <c r="O10" s="142"/>
      <c r="P10" s="142"/>
      <c r="Q10" s="141"/>
      <c r="R10" s="138" t="s">
        <v>168</v>
      </c>
      <c r="S10" s="140"/>
      <c r="T10" s="140"/>
      <c r="U10" s="140"/>
      <c r="V10" s="140"/>
      <c r="W10" s="141"/>
      <c r="X10" s="142"/>
      <c r="Y10" s="142"/>
      <c r="Z10" s="142"/>
      <c r="AA10" s="142"/>
      <c r="AB10" s="142"/>
      <c r="AC10" s="142"/>
      <c r="AD10" s="142"/>
      <c r="AE10" s="142"/>
      <c r="AF10" s="138"/>
      <c r="AG10" s="129"/>
    </row>
    <row r="11" spans="1:35" s="1" customFormat="1" ht="12.75" customHeight="1" x14ac:dyDescent="0.2">
      <c r="A11" s="127"/>
      <c r="B11" s="472" t="str">
        <f>'ELENCO CRITERI'!F29</f>
        <v>Ridurre i consumi di energia primaria per il riscaldamento.</v>
      </c>
      <c r="C11" s="472"/>
      <c r="D11" s="472"/>
      <c r="E11" s="472"/>
      <c r="F11" s="472"/>
      <c r="G11" s="472"/>
      <c r="H11" s="472"/>
      <c r="I11" s="472"/>
      <c r="J11" s="472"/>
      <c r="K11" s="472"/>
      <c r="L11" s="472"/>
      <c r="M11" s="472"/>
      <c r="N11" s="472"/>
      <c r="O11" s="472"/>
      <c r="P11" s="128"/>
      <c r="Q11" s="13"/>
      <c r="R11" s="473" t="s">
        <v>169</v>
      </c>
      <c r="S11" s="473"/>
      <c r="T11" s="473"/>
      <c r="U11" s="473"/>
      <c r="V11" s="473"/>
      <c r="W11" s="473"/>
      <c r="X11" s="473"/>
      <c r="Y11" s="474" t="s">
        <v>170</v>
      </c>
      <c r="Z11" s="474"/>
      <c r="AA11" s="474"/>
      <c r="AB11" s="474"/>
      <c r="AC11" s="474"/>
      <c r="AD11" s="474"/>
      <c r="AE11" s="474"/>
      <c r="AF11" s="474"/>
      <c r="AG11" s="129"/>
    </row>
    <row r="12" spans="1:35" s="1" customFormat="1" x14ac:dyDescent="0.2">
      <c r="A12" s="127"/>
      <c r="B12" s="472"/>
      <c r="C12" s="472"/>
      <c r="D12" s="472"/>
      <c r="E12" s="472"/>
      <c r="F12" s="472"/>
      <c r="G12" s="472"/>
      <c r="H12" s="472"/>
      <c r="I12" s="472"/>
      <c r="J12" s="472"/>
      <c r="K12" s="472"/>
      <c r="L12" s="472"/>
      <c r="M12" s="472"/>
      <c r="N12" s="472"/>
      <c r="O12" s="472"/>
      <c r="P12" s="128"/>
      <c r="Q12" s="13"/>
      <c r="R12" s="475">
        <f>'PESATURA SISTEMA'!Q16</f>
        <v>0.25</v>
      </c>
      <c r="S12" s="475"/>
      <c r="T12" s="475"/>
      <c r="U12" s="475"/>
      <c r="V12" s="475"/>
      <c r="W12" s="475"/>
      <c r="X12" s="475"/>
      <c r="Y12" s="556">
        <f>'PESATURA SISTEMA'!R16</f>
        <v>9.6250000000000002E-2</v>
      </c>
      <c r="Z12" s="556"/>
      <c r="AA12" s="556"/>
      <c r="AB12" s="556"/>
      <c r="AC12" s="556"/>
      <c r="AD12" s="556"/>
      <c r="AE12" s="556"/>
      <c r="AF12" s="556"/>
      <c r="AG12" s="129"/>
    </row>
    <row r="13" spans="1:35" s="1" customFormat="1" x14ac:dyDescent="0.2">
      <c r="A13" s="133"/>
      <c r="B13" s="472"/>
      <c r="C13" s="472"/>
      <c r="D13" s="472"/>
      <c r="E13" s="472"/>
      <c r="F13" s="472"/>
      <c r="G13" s="472"/>
      <c r="H13" s="472"/>
      <c r="I13" s="472"/>
      <c r="J13" s="472"/>
      <c r="K13" s="472"/>
      <c r="L13" s="472"/>
      <c r="M13" s="472"/>
      <c r="N13" s="472"/>
      <c r="O13" s="472"/>
      <c r="P13" s="128"/>
      <c r="Q13" s="150"/>
      <c r="R13" s="475"/>
      <c r="S13" s="475"/>
      <c r="T13" s="475"/>
      <c r="U13" s="475"/>
      <c r="V13" s="475"/>
      <c r="W13" s="475"/>
      <c r="X13" s="475"/>
      <c r="Y13" s="556"/>
      <c r="Z13" s="556"/>
      <c r="AA13" s="556"/>
      <c r="AB13" s="556"/>
      <c r="AC13" s="556"/>
      <c r="AD13" s="556"/>
      <c r="AE13" s="556"/>
      <c r="AF13" s="556"/>
      <c r="AG13" s="129"/>
    </row>
    <row r="14" spans="1:35" s="1" customFormat="1"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s="1" customFormat="1"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s="1" customFormat="1" ht="15.75" x14ac:dyDescent="0.2">
      <c r="A16" s="125"/>
      <c r="B16" s="138" t="s">
        <v>171</v>
      </c>
      <c r="C16" s="139"/>
      <c r="D16" s="140"/>
      <c r="E16" s="140"/>
      <c r="F16" s="140"/>
      <c r="G16" s="140"/>
      <c r="H16" s="140"/>
      <c r="I16" s="140"/>
      <c r="J16" s="141"/>
      <c r="K16" s="142"/>
      <c r="L16" s="142"/>
      <c r="M16" s="142"/>
      <c r="N16" s="142"/>
      <c r="O16" s="142"/>
      <c r="P16" s="142"/>
      <c r="Q16" s="141"/>
      <c r="R16" s="138" t="s">
        <v>172</v>
      </c>
      <c r="S16" s="140"/>
      <c r="T16" s="140"/>
      <c r="U16" s="140"/>
      <c r="V16" s="141"/>
      <c r="W16" s="142"/>
      <c r="X16" s="142"/>
      <c r="Y16" s="142"/>
      <c r="Z16" s="142"/>
      <c r="AA16" s="142"/>
      <c r="AB16" s="142"/>
      <c r="AC16" s="142"/>
      <c r="AD16" s="142"/>
      <c r="AE16" s="142"/>
      <c r="AF16" s="138"/>
      <c r="AG16" s="129"/>
    </row>
    <row r="17" spans="1:36" s="1" customFormat="1" x14ac:dyDescent="0.2">
      <c r="A17" s="127"/>
      <c r="B17" s="555" t="str">
        <f>'ELENCO CRITERI'!F30</f>
        <v>Rapporto percentuale tra l'energia primaria annua per il riscaldamento (EPi) e l'energia primaria limite (EPi,L).</v>
      </c>
      <c r="C17" s="555"/>
      <c r="D17" s="555"/>
      <c r="E17" s="555"/>
      <c r="F17" s="555"/>
      <c r="G17" s="555"/>
      <c r="H17" s="555"/>
      <c r="I17" s="555"/>
      <c r="J17" s="555"/>
      <c r="K17" s="555"/>
      <c r="L17" s="555"/>
      <c r="M17" s="555"/>
      <c r="N17" s="555"/>
      <c r="O17" s="555"/>
      <c r="P17" s="128"/>
      <c r="Q17" s="13"/>
      <c r="R17" s="476" t="str">
        <f>'ELENCO CRITERI'!F31</f>
        <v>%</v>
      </c>
      <c r="S17" s="476"/>
      <c r="T17" s="476"/>
      <c r="U17" s="476"/>
      <c r="V17" s="476"/>
      <c r="W17" s="476"/>
      <c r="X17" s="476"/>
      <c r="Y17" s="476"/>
      <c r="Z17" s="476"/>
      <c r="AA17" s="476"/>
      <c r="AB17" s="476"/>
      <c r="AC17" s="476"/>
      <c r="AD17" s="476"/>
      <c r="AE17" s="476"/>
      <c r="AF17" s="476"/>
      <c r="AG17" s="129"/>
    </row>
    <row r="18" spans="1:36" s="1" customFormat="1"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6" s="1" customFormat="1" ht="3.75"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6" s="1" customFormat="1"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6" s="1" customFormat="1"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6" s="1" customFormat="1"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6" s="1" customFormat="1"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6" s="1" customFormat="1" ht="21" customHeight="1" x14ac:dyDescent="0.2">
      <c r="A24" s="125"/>
      <c r="B24" s="477"/>
      <c r="C24" s="477"/>
      <c r="D24" s="477"/>
      <c r="E24" s="477"/>
      <c r="F24" s="477"/>
      <c r="G24" s="477"/>
      <c r="H24" s="477"/>
      <c r="I24" s="477"/>
      <c r="J24" s="477"/>
      <c r="K24" s="477"/>
      <c r="L24" s="477"/>
      <c r="M24" s="477"/>
      <c r="N24" s="477"/>
      <c r="O24" s="477"/>
      <c r="P24" s="153"/>
      <c r="Q24" s="153"/>
      <c r="R24" s="154"/>
      <c r="S24" s="154"/>
      <c r="T24" s="154"/>
      <c r="U24" s="154"/>
      <c r="V24" s="155"/>
      <c r="W24" s="479" t="str">
        <f>R17</f>
        <v>%</v>
      </c>
      <c r="X24" s="479"/>
      <c r="Y24" s="479"/>
      <c r="Z24" s="479"/>
      <c r="AA24" s="479"/>
      <c r="AB24" s="479" t="s">
        <v>174</v>
      </c>
      <c r="AC24" s="479"/>
      <c r="AD24" s="479"/>
      <c r="AE24" s="479"/>
      <c r="AF24" s="479"/>
      <c r="AG24" s="129"/>
      <c r="AH24" s="88" t="s">
        <v>202</v>
      </c>
      <c r="AI24" s="226" t="s">
        <v>203</v>
      </c>
      <c r="AJ24" s="88" t="s">
        <v>204</v>
      </c>
    </row>
    <row r="25" spans="1:36" s="1" customFormat="1" ht="15" customHeight="1" x14ac:dyDescent="0.2">
      <c r="A25" s="127"/>
      <c r="B25" s="529" t="s">
        <v>175</v>
      </c>
      <c r="C25" s="529"/>
      <c r="D25" s="529"/>
      <c r="E25" s="529"/>
      <c r="F25" s="228"/>
      <c r="G25" s="530"/>
      <c r="H25" s="530"/>
      <c r="I25" s="530"/>
      <c r="J25" s="530"/>
      <c r="K25" s="530"/>
      <c r="L25" s="530"/>
      <c r="M25" s="530"/>
      <c r="N25" s="530"/>
      <c r="O25" s="530"/>
      <c r="P25" s="530"/>
      <c r="Q25" s="530"/>
      <c r="R25" s="530"/>
      <c r="S25" s="530"/>
      <c r="T25" s="530"/>
      <c r="U25" s="530"/>
      <c r="V25" s="530"/>
      <c r="W25" s="557" t="s">
        <v>216</v>
      </c>
      <c r="X25" s="557"/>
      <c r="Y25" s="557"/>
      <c r="Z25" s="557"/>
      <c r="AA25" s="557"/>
      <c r="AB25" s="532">
        <v>-1</v>
      </c>
      <c r="AC25" s="532"/>
      <c r="AD25" s="532"/>
      <c r="AE25" s="532"/>
      <c r="AF25" s="532"/>
      <c r="AG25" s="129"/>
      <c r="AH25" s="88">
        <f>(W38-AJ25)/AI25</f>
        <v>15.015015015015017</v>
      </c>
      <c r="AI25" s="88">
        <f>(W31-W26)/(AB31-AB26)</f>
        <v>-6.6599999999999993</v>
      </c>
      <c r="AJ25" s="230">
        <f>W26</f>
        <v>100</v>
      </c>
    </row>
    <row r="26" spans="1:36" s="1" customFormat="1" ht="15" customHeight="1" x14ac:dyDescent="0.2">
      <c r="A26" s="231"/>
      <c r="B26" s="533" t="s">
        <v>177</v>
      </c>
      <c r="C26" s="533"/>
      <c r="D26" s="533"/>
      <c r="E26" s="533"/>
      <c r="F26" s="233"/>
      <c r="G26" s="534"/>
      <c r="H26" s="534"/>
      <c r="I26" s="534"/>
      <c r="J26" s="534"/>
      <c r="K26" s="534"/>
      <c r="L26" s="534"/>
      <c r="M26" s="534"/>
      <c r="N26" s="534"/>
      <c r="O26" s="534"/>
      <c r="P26" s="534"/>
      <c r="Q26" s="534"/>
      <c r="R26" s="534"/>
      <c r="S26" s="534"/>
      <c r="T26" s="534"/>
      <c r="U26" s="534"/>
      <c r="V26" s="534"/>
      <c r="W26" s="558">
        <v>100</v>
      </c>
      <c r="X26" s="558"/>
      <c r="Y26" s="558"/>
      <c r="Z26" s="558"/>
      <c r="AA26" s="558"/>
      <c r="AB26" s="536">
        <v>0</v>
      </c>
      <c r="AC26" s="536"/>
      <c r="AD26" s="536"/>
      <c r="AE26" s="536"/>
      <c r="AF26" s="536"/>
      <c r="AG26" s="129"/>
    </row>
    <row r="27" spans="1:36" s="1" customFormat="1"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559">
        <v>85</v>
      </c>
      <c r="X27" s="559"/>
      <c r="Y27" s="559"/>
      <c r="Z27" s="559"/>
      <c r="AA27" s="559"/>
      <c r="AB27" s="538">
        <v>1</v>
      </c>
      <c r="AC27" s="538"/>
      <c r="AD27" s="538"/>
      <c r="AE27" s="538"/>
      <c r="AF27" s="538"/>
      <c r="AG27" s="129"/>
    </row>
    <row r="28" spans="1:36" s="1" customFormat="1"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560">
        <v>70</v>
      </c>
      <c r="X28" s="560"/>
      <c r="Y28" s="560"/>
      <c r="Z28" s="560"/>
      <c r="AA28" s="560"/>
      <c r="AB28" s="536">
        <v>2</v>
      </c>
      <c r="AC28" s="536"/>
      <c r="AD28" s="536"/>
      <c r="AE28" s="536"/>
      <c r="AF28" s="536"/>
      <c r="AG28" s="129"/>
    </row>
    <row r="29" spans="1:36" s="1" customFormat="1" ht="15" customHeight="1" x14ac:dyDescent="0.2">
      <c r="A29" s="127"/>
      <c r="B29" s="529" t="s">
        <v>179</v>
      </c>
      <c r="C29" s="529"/>
      <c r="D29" s="529"/>
      <c r="E29" s="529"/>
      <c r="F29" s="228"/>
      <c r="G29" s="530"/>
      <c r="H29" s="530"/>
      <c r="I29" s="530"/>
      <c r="J29" s="530"/>
      <c r="K29" s="530"/>
      <c r="L29" s="530"/>
      <c r="M29" s="530"/>
      <c r="N29" s="530"/>
      <c r="O29" s="530"/>
      <c r="P29" s="530"/>
      <c r="Q29" s="530"/>
      <c r="R29" s="530"/>
      <c r="S29" s="530"/>
      <c r="T29" s="530"/>
      <c r="U29" s="530"/>
      <c r="V29" s="530"/>
      <c r="W29" s="557">
        <v>80</v>
      </c>
      <c r="X29" s="557"/>
      <c r="Y29" s="557"/>
      <c r="Z29" s="557"/>
      <c r="AA29" s="557"/>
      <c r="AB29" s="532">
        <v>3</v>
      </c>
      <c r="AC29" s="532"/>
      <c r="AD29" s="532"/>
      <c r="AE29" s="532"/>
      <c r="AF29" s="532"/>
      <c r="AG29" s="129"/>
    </row>
    <row r="30" spans="1:36" s="1" customFormat="1" ht="12.75" hidden="1" customHeight="1" x14ac:dyDescent="0.2">
      <c r="A30" s="127"/>
      <c r="B30" s="158"/>
      <c r="C30" s="158"/>
      <c r="D30" s="158"/>
      <c r="E30" s="227"/>
      <c r="F30" s="228"/>
      <c r="G30" s="228"/>
      <c r="H30" s="228"/>
      <c r="I30" s="228"/>
      <c r="J30" s="228"/>
      <c r="K30" s="228"/>
      <c r="L30" s="228"/>
      <c r="M30" s="228"/>
      <c r="N30" s="228"/>
      <c r="O30" s="228"/>
      <c r="P30" s="228"/>
      <c r="Q30" s="228"/>
      <c r="R30" s="228"/>
      <c r="S30" s="228"/>
      <c r="T30" s="228"/>
      <c r="U30" s="228"/>
      <c r="V30" s="229"/>
      <c r="W30" s="561">
        <v>40</v>
      </c>
      <c r="X30" s="561"/>
      <c r="Y30" s="561"/>
      <c r="Z30" s="561"/>
      <c r="AA30" s="561"/>
      <c r="AB30" s="532">
        <v>4</v>
      </c>
      <c r="AC30" s="532"/>
      <c r="AD30" s="532"/>
      <c r="AE30" s="532"/>
      <c r="AF30" s="532"/>
      <c r="AG30" s="129"/>
    </row>
    <row r="31" spans="1:36" s="1" customFormat="1" ht="15" customHeight="1" x14ac:dyDescent="0.2">
      <c r="A31" s="231"/>
      <c r="B31" s="533" t="s">
        <v>181</v>
      </c>
      <c r="C31" s="533"/>
      <c r="D31" s="533"/>
      <c r="E31" s="533"/>
      <c r="F31" s="233"/>
      <c r="G31" s="534"/>
      <c r="H31" s="534"/>
      <c r="I31" s="534"/>
      <c r="J31" s="534"/>
      <c r="K31" s="534"/>
      <c r="L31" s="534"/>
      <c r="M31" s="534"/>
      <c r="N31" s="534"/>
      <c r="O31" s="534"/>
      <c r="P31" s="534"/>
      <c r="Q31" s="534"/>
      <c r="R31" s="534"/>
      <c r="S31" s="534"/>
      <c r="T31" s="534"/>
      <c r="U31" s="534"/>
      <c r="V31" s="534"/>
      <c r="W31" s="562">
        <v>66.7</v>
      </c>
      <c r="X31" s="562"/>
      <c r="Y31" s="562"/>
      <c r="Z31" s="562"/>
      <c r="AA31" s="562"/>
      <c r="AB31" s="536">
        <v>5</v>
      </c>
      <c r="AC31" s="536"/>
      <c r="AD31" s="536"/>
      <c r="AE31" s="536"/>
      <c r="AF31" s="536"/>
      <c r="AG31" s="129"/>
    </row>
    <row r="32" spans="1:36" s="1" customFormat="1"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s="1" customFormat="1"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s="1" customFormat="1" ht="158.25" customHeight="1" x14ac:dyDescent="0.2">
      <c r="A34" s="171"/>
      <c r="B34" s="563" t="s">
        <v>217</v>
      </c>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129"/>
      <c r="AL34" s="173"/>
      <c r="AM34" s="173"/>
    </row>
    <row r="35" spans="1:39" s="1" customFormat="1" ht="3" customHeight="1" x14ac:dyDescent="0.2">
      <c r="A35" s="17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129"/>
    </row>
    <row r="36" spans="1:39" s="1" customFormat="1"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s="1" customFormat="1" ht="15.75" customHeight="1" x14ac:dyDescent="0.2">
      <c r="A38" s="125"/>
      <c r="B38" s="564" t="s">
        <v>185</v>
      </c>
      <c r="C38" s="564"/>
      <c r="D38" s="564"/>
      <c r="E38" s="564"/>
      <c r="F38" s="564"/>
      <c r="G38" s="564"/>
      <c r="H38" s="564"/>
      <c r="I38" s="564"/>
      <c r="J38" s="564"/>
      <c r="K38" s="564"/>
      <c r="L38" s="564"/>
      <c r="M38" s="564"/>
      <c r="N38" s="564"/>
      <c r="O38" s="564"/>
      <c r="P38" s="564"/>
      <c r="Q38" s="564"/>
      <c r="R38" s="564"/>
      <c r="S38" s="564"/>
      <c r="T38" s="564"/>
      <c r="U38" s="564"/>
      <c r="V38" s="564"/>
      <c r="W38" s="541"/>
      <c r="X38" s="541"/>
      <c r="Y38" s="541"/>
      <c r="Z38" s="541"/>
      <c r="AA38" s="541"/>
      <c r="AB38" s="498" t="str">
        <f>R17</f>
        <v>%</v>
      </c>
      <c r="AC38" s="498"/>
      <c r="AD38" s="498"/>
      <c r="AE38" s="498"/>
      <c r="AF38" s="498"/>
      <c r="AG38" s="129"/>
    </row>
    <row r="39" spans="1:39" s="1" customFormat="1" ht="3"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s="1" customFormat="1"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00" t="str">
        <f>IF(W38="","",IF(W38&gt;W26,AB25,IF(W38&lt;W31,AB31,AH25)))</f>
        <v/>
      </c>
      <c r="AC40" s="500"/>
      <c r="AD40" s="500"/>
      <c r="AE40" s="500"/>
      <c r="AF40" s="500"/>
      <c r="AG40" s="129"/>
    </row>
    <row r="41" spans="1:39" s="1" customFormat="1" ht="9"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s="1" customFormat="1"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s="1" customFormat="1"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s="1" customFormat="1"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s="1" customFormat="1" ht="3.95"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s="1" customFormat="1" ht="15.75" x14ac:dyDescent="0.2">
      <c r="A47" s="125"/>
      <c r="B47" s="138" t="s">
        <v>188</v>
      </c>
      <c r="C47" s="139"/>
      <c r="D47" s="140"/>
      <c r="E47" s="141"/>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43" t="s">
        <v>172</v>
      </c>
      <c r="AC47" s="543"/>
      <c r="AD47" s="543"/>
      <c r="AE47" s="543"/>
      <c r="AF47" s="543"/>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71" s="1" customFormat="1" ht="12.75" customHeight="1" x14ac:dyDescent="0.2">
      <c r="A49" s="183"/>
      <c r="B49" s="565" t="s">
        <v>218</v>
      </c>
      <c r="C49" s="565"/>
      <c r="D49" s="565"/>
      <c r="E49" s="565"/>
      <c r="F49" s="565"/>
      <c r="G49" s="565"/>
      <c r="H49" s="565"/>
      <c r="I49" s="565"/>
      <c r="J49" s="565"/>
      <c r="K49" s="565"/>
      <c r="L49" s="565"/>
      <c r="M49" s="565"/>
      <c r="N49" s="565"/>
      <c r="O49" s="565"/>
      <c r="P49" s="565"/>
      <c r="Q49" s="565"/>
      <c r="R49" s="565"/>
      <c r="S49" s="565"/>
      <c r="T49" s="565"/>
      <c r="U49" s="565"/>
      <c r="V49" s="565"/>
      <c r="W49" s="566"/>
      <c r="X49" s="566"/>
      <c r="Y49" s="566"/>
      <c r="Z49" s="566"/>
      <c r="AA49" s="566"/>
      <c r="AB49" s="567" t="s">
        <v>44</v>
      </c>
      <c r="AC49" s="567"/>
      <c r="AD49" s="567"/>
      <c r="AE49" s="567"/>
      <c r="AF49" s="567"/>
      <c r="AG49" s="129"/>
    </row>
    <row r="50" spans="1:71" s="174" customFormat="1" ht="3" customHeight="1" x14ac:dyDescent="0.2">
      <c r="A50" s="133"/>
      <c r="B50" s="261"/>
      <c r="C50" s="262"/>
      <c r="D50" s="263"/>
      <c r="E50" s="263"/>
      <c r="F50" s="263"/>
      <c r="G50" s="263"/>
      <c r="H50" s="263"/>
      <c r="I50" s="263"/>
      <c r="J50" s="263"/>
      <c r="K50" s="263"/>
      <c r="L50" s="261"/>
      <c r="M50" s="261"/>
      <c r="N50" s="261"/>
      <c r="O50" s="261"/>
      <c r="P50" s="261"/>
      <c r="Q50" s="261"/>
      <c r="R50" s="261"/>
      <c r="S50" s="261"/>
      <c r="T50" s="261"/>
      <c r="U50" s="261"/>
      <c r="V50" s="261"/>
      <c r="W50" s="264"/>
      <c r="X50" s="265"/>
      <c r="Y50" s="265"/>
      <c r="Z50" s="265"/>
      <c r="AA50" s="266"/>
      <c r="AB50" s="267"/>
      <c r="AC50" s="245"/>
      <c r="AD50" s="245"/>
      <c r="AE50" s="245"/>
      <c r="AF50" s="268"/>
      <c r="AG50" s="134"/>
    </row>
    <row r="51" spans="1:71" s="1" customFormat="1" ht="23.85" customHeight="1" x14ac:dyDescent="0.2">
      <c r="A51" s="183"/>
      <c r="B51" s="565" t="s">
        <v>219</v>
      </c>
      <c r="C51" s="565"/>
      <c r="D51" s="565"/>
      <c r="E51" s="565"/>
      <c r="F51" s="565"/>
      <c r="G51" s="565"/>
      <c r="H51" s="565"/>
      <c r="I51" s="565"/>
      <c r="J51" s="565"/>
      <c r="K51" s="565"/>
      <c r="L51" s="565"/>
      <c r="M51" s="565"/>
      <c r="N51" s="565"/>
      <c r="O51" s="565"/>
      <c r="P51" s="565"/>
      <c r="Q51" s="565"/>
      <c r="R51" s="565"/>
      <c r="S51" s="565"/>
      <c r="T51" s="565"/>
      <c r="U51" s="565"/>
      <c r="V51" s="565"/>
      <c r="W51" s="566" t="s">
        <v>15</v>
      </c>
      <c r="X51" s="566"/>
      <c r="Y51" s="566"/>
      <c r="Z51" s="566"/>
      <c r="AA51" s="566"/>
      <c r="AB51" s="567" t="s">
        <v>44</v>
      </c>
      <c r="AC51" s="567"/>
      <c r="AD51" s="567"/>
      <c r="AE51" s="567"/>
      <c r="AF51" s="567"/>
      <c r="AG51" s="129"/>
    </row>
    <row r="52" spans="1:71" s="1" customFormat="1" ht="12.75" hidden="1" customHeight="1" x14ac:dyDescent="0.2">
      <c r="A52" s="133"/>
      <c r="B52" s="242"/>
      <c r="C52" s="243"/>
      <c r="D52" s="244"/>
      <c r="E52" s="244"/>
      <c r="F52" s="244"/>
      <c r="G52" s="244"/>
      <c r="H52" s="244"/>
      <c r="I52" s="244"/>
      <c r="J52" s="244"/>
      <c r="K52" s="244"/>
      <c r="L52" s="242"/>
      <c r="M52" s="242"/>
      <c r="N52" s="242"/>
      <c r="O52" s="242"/>
      <c r="P52" s="242"/>
      <c r="Q52" s="242"/>
      <c r="R52" s="242"/>
      <c r="S52" s="242"/>
      <c r="T52" s="242"/>
      <c r="U52" s="242"/>
      <c r="V52" s="242"/>
      <c r="W52" s="245"/>
      <c r="X52" s="245"/>
      <c r="Y52" s="245"/>
      <c r="Z52" s="245"/>
      <c r="AA52" s="246"/>
      <c r="AB52" s="245"/>
      <c r="AC52" s="245"/>
      <c r="AD52" s="245"/>
      <c r="AE52" s="245"/>
      <c r="AF52" s="245"/>
      <c r="AG52" s="129"/>
    </row>
    <row r="53" spans="1:71" s="1" customFormat="1" hidden="1" x14ac:dyDescent="0.2">
      <c r="A53" s="183"/>
      <c r="B53" s="544"/>
      <c r="C53" s="544"/>
      <c r="D53" s="544"/>
      <c r="E53" s="544"/>
      <c r="F53" s="544"/>
      <c r="G53" s="544"/>
      <c r="H53" s="544"/>
      <c r="I53" s="544"/>
      <c r="J53" s="544"/>
      <c r="K53" s="544"/>
      <c r="L53" s="544"/>
      <c r="M53" s="544"/>
      <c r="N53" s="544"/>
      <c r="O53" s="544"/>
      <c r="P53" s="544"/>
      <c r="Q53" s="544"/>
      <c r="R53" s="544"/>
      <c r="S53" s="544"/>
      <c r="T53" s="544"/>
      <c r="U53" s="544"/>
      <c r="V53" s="544"/>
      <c r="W53" s="260"/>
      <c r="X53" s="260"/>
      <c r="Y53" s="260"/>
      <c r="Z53" s="260"/>
      <c r="AA53" s="247"/>
      <c r="AB53" s="568"/>
      <c r="AC53" s="568"/>
      <c r="AD53" s="568"/>
      <c r="AE53" s="568"/>
      <c r="AF53" s="568"/>
      <c r="AG53" s="129"/>
    </row>
    <row r="54" spans="1:71" s="1" customFormat="1"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71" s="1" customFormat="1"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48"/>
      <c r="X55" s="548"/>
      <c r="Y55" s="548"/>
      <c r="Z55" s="548"/>
      <c r="AA55" s="548"/>
      <c r="AB55" s="508"/>
      <c r="AC55" s="508"/>
      <c r="AD55" s="508"/>
      <c r="AE55" s="508"/>
      <c r="AF55" s="508"/>
      <c r="AG55" s="129"/>
    </row>
    <row r="56" spans="1:71" s="1" customFormat="1"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71" s="1" customFormat="1"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48"/>
      <c r="X57" s="548"/>
      <c r="Y57" s="548"/>
      <c r="Z57" s="548"/>
      <c r="AA57" s="548"/>
      <c r="AB57" s="508"/>
      <c r="AC57" s="508"/>
      <c r="AD57" s="508"/>
      <c r="AE57" s="508"/>
      <c r="AF57" s="508"/>
      <c r="AG57" s="129"/>
    </row>
    <row r="58" spans="1:71" s="1" customFormat="1"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71" s="1" customFormat="1"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48"/>
      <c r="X59" s="548"/>
      <c r="Y59" s="548"/>
      <c r="Z59" s="548"/>
      <c r="AA59" s="548"/>
      <c r="AB59" s="508"/>
      <c r="AC59" s="508"/>
      <c r="AD59" s="508"/>
      <c r="AE59" s="508"/>
      <c r="AF59" s="508"/>
      <c r="AG59" s="129"/>
    </row>
    <row r="60" spans="1:71" s="1" customFormat="1"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71" s="1" customFormat="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48"/>
      <c r="X61" s="548"/>
      <c r="Y61" s="548"/>
      <c r="Z61" s="548"/>
      <c r="AA61" s="548"/>
      <c r="AB61" s="508"/>
      <c r="AC61" s="508"/>
      <c r="AD61" s="508"/>
      <c r="AE61" s="508"/>
      <c r="AF61" s="508"/>
      <c r="AG61" s="129"/>
    </row>
    <row r="62" spans="1:71" s="1" customFormat="1"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71" s="1" customFormat="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48"/>
      <c r="X63" s="548"/>
      <c r="Y63" s="548"/>
      <c r="Z63" s="548"/>
      <c r="AA63" s="548"/>
      <c r="AB63" s="508"/>
      <c r="AC63" s="508"/>
      <c r="AD63" s="508"/>
      <c r="AE63" s="508"/>
      <c r="AF63" s="508"/>
      <c r="AG63" s="12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50"/>
      <c r="BK63" s="550"/>
      <c r="BL63" s="550"/>
      <c r="BM63" s="550"/>
      <c r="BN63" s="550"/>
      <c r="BO63" s="551" t="s">
        <v>211</v>
      </c>
      <c r="BP63" s="551"/>
      <c r="BQ63" s="551"/>
      <c r="BR63" s="551"/>
      <c r="BS63" s="551"/>
    </row>
    <row r="64" spans="1:71" s="1" customFormat="1"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c r="AO64" s="249"/>
      <c r="AP64" s="250"/>
      <c r="AQ64" s="251"/>
      <c r="AR64" s="251"/>
      <c r="AS64" s="251"/>
      <c r="AT64" s="251"/>
      <c r="AU64" s="251"/>
      <c r="AV64" s="251"/>
      <c r="AW64" s="251"/>
      <c r="AX64" s="251"/>
      <c r="AY64" s="249"/>
      <c r="AZ64" s="249"/>
      <c r="BA64" s="249"/>
      <c r="BB64" s="249"/>
      <c r="BC64" s="249"/>
      <c r="BD64" s="249"/>
      <c r="BE64" s="249"/>
      <c r="BF64" s="249"/>
      <c r="BG64" s="249"/>
      <c r="BH64" s="249"/>
      <c r="BI64" s="249"/>
      <c r="BJ64" s="252"/>
      <c r="BK64" s="252"/>
      <c r="BL64" s="252"/>
      <c r="BM64" s="252"/>
      <c r="BN64" s="253"/>
      <c r="BO64" s="252"/>
      <c r="BP64" s="252"/>
      <c r="BQ64" s="252"/>
      <c r="BR64" s="252"/>
      <c r="BS64" s="252"/>
    </row>
    <row r="65" spans="1:71" s="1" customFormat="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48"/>
      <c r="X65" s="548"/>
      <c r="Y65" s="548"/>
      <c r="Z65" s="548"/>
      <c r="AA65" s="548"/>
      <c r="AB65" s="508"/>
      <c r="AC65" s="508"/>
      <c r="AD65" s="508"/>
      <c r="AE65" s="508"/>
      <c r="AF65" s="508"/>
      <c r="AG65" s="12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50"/>
      <c r="BK65" s="550"/>
      <c r="BL65" s="550"/>
      <c r="BM65" s="550"/>
      <c r="BN65" s="550"/>
      <c r="BO65" s="551" t="s">
        <v>203</v>
      </c>
      <c r="BP65" s="551"/>
      <c r="BQ65" s="551"/>
      <c r="BR65" s="551"/>
      <c r="BS65" s="551"/>
    </row>
    <row r="66" spans="1:71" s="1" customFormat="1"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c r="AO66" s="252"/>
      <c r="AP66" s="254"/>
      <c r="AQ66" s="251"/>
      <c r="AR66" s="251"/>
      <c r="AS66" s="251"/>
      <c r="AT66" s="251"/>
      <c r="AU66" s="255"/>
      <c r="AV66" s="255"/>
      <c r="AW66" s="255"/>
      <c r="AX66" s="255"/>
      <c r="AY66" s="252"/>
      <c r="AZ66" s="252"/>
      <c r="BA66" s="252"/>
      <c r="BB66" s="252"/>
      <c r="BC66" s="252"/>
      <c r="BD66" s="252"/>
      <c r="BE66" s="252"/>
      <c r="BF66" s="252"/>
      <c r="BG66" s="252"/>
      <c r="BH66" s="252"/>
      <c r="BI66" s="252"/>
      <c r="BJ66" s="252"/>
      <c r="BK66" s="252"/>
      <c r="BL66" s="252"/>
      <c r="BM66" s="252"/>
      <c r="BN66" s="253"/>
      <c r="BO66" s="252"/>
      <c r="BP66" s="252"/>
      <c r="BQ66" s="252"/>
      <c r="BR66" s="252"/>
      <c r="BS66" s="252"/>
    </row>
    <row r="67" spans="1:71" s="1" customFormat="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48"/>
      <c r="X67" s="548"/>
      <c r="Y67" s="548"/>
      <c r="Z67" s="548"/>
      <c r="AA67" s="548"/>
      <c r="AB67" s="508"/>
      <c r="AC67" s="508"/>
      <c r="AD67" s="508"/>
      <c r="AE67" s="508"/>
      <c r="AF67" s="508"/>
      <c r="AG67" s="12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50"/>
      <c r="BK67" s="550"/>
      <c r="BL67" s="550"/>
      <c r="BM67" s="550"/>
      <c r="BN67" s="550"/>
      <c r="BO67" s="551" t="s">
        <v>212</v>
      </c>
      <c r="BP67" s="551"/>
      <c r="BQ67" s="551"/>
      <c r="BR67" s="551"/>
      <c r="BS67" s="551"/>
    </row>
    <row r="68" spans="1:71" s="1" customFormat="1"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71" s="1" customFormat="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48"/>
      <c r="X69" s="548"/>
      <c r="Y69" s="548"/>
      <c r="Z69" s="548"/>
      <c r="AA69" s="548"/>
      <c r="AB69" s="508"/>
      <c r="AC69" s="508"/>
      <c r="AD69" s="508"/>
      <c r="AE69" s="508"/>
      <c r="AF69" s="508"/>
      <c r="AG69" s="129"/>
    </row>
    <row r="70" spans="1:71" s="1" customFormat="1"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71" s="1" customFormat="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48"/>
      <c r="X71" s="548"/>
      <c r="Y71" s="548"/>
      <c r="Z71" s="548"/>
      <c r="AA71" s="548"/>
      <c r="AB71" s="508"/>
      <c r="AC71" s="508"/>
      <c r="AD71" s="508"/>
      <c r="AE71" s="508"/>
      <c r="AF71" s="508"/>
      <c r="AG71" s="129"/>
    </row>
    <row r="72" spans="1:71" s="1" customFormat="1"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71" s="1" customFormat="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48"/>
      <c r="X73" s="548"/>
      <c r="Y73" s="548"/>
      <c r="Z73" s="548"/>
      <c r="AA73" s="548"/>
      <c r="AB73" s="508"/>
      <c r="AC73" s="508"/>
      <c r="AD73" s="508"/>
      <c r="AE73" s="508"/>
      <c r="AF73" s="508"/>
      <c r="AG73" s="129"/>
    </row>
    <row r="74" spans="1:71" s="1" customFormat="1"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256"/>
      <c r="X74" s="202"/>
      <c r="Y74" s="199"/>
      <c r="Z74" s="199"/>
      <c r="AA74" s="199"/>
      <c r="AB74" s="199"/>
      <c r="AC74" s="199"/>
      <c r="AD74" s="199"/>
      <c r="AE74" s="199"/>
      <c r="AF74" s="199"/>
      <c r="AG74" s="129"/>
    </row>
    <row r="75" spans="1:71" s="1" customFormat="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48"/>
      <c r="X75" s="548"/>
      <c r="Y75" s="548"/>
      <c r="Z75" s="548"/>
      <c r="AA75" s="548"/>
      <c r="AB75" s="508"/>
      <c r="AC75" s="508"/>
      <c r="AD75" s="508"/>
      <c r="AE75" s="508"/>
      <c r="AF75" s="508"/>
      <c r="AG75" s="129"/>
    </row>
    <row r="76" spans="1:71" s="1" customFormat="1"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71" s="1" customFormat="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48"/>
      <c r="X77" s="548"/>
      <c r="Y77" s="548"/>
      <c r="Z77" s="548"/>
      <c r="AA77" s="548"/>
      <c r="AB77" s="508"/>
      <c r="AC77" s="508"/>
      <c r="AD77" s="508"/>
      <c r="AE77" s="508"/>
      <c r="AF77" s="508"/>
      <c r="AG77" s="129"/>
    </row>
    <row r="78" spans="1:71" s="1" customFormat="1"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71" s="1" customFormat="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48"/>
      <c r="X79" s="548"/>
      <c r="Y79" s="548"/>
      <c r="Z79" s="548"/>
      <c r="AA79" s="548"/>
      <c r="AB79" s="508"/>
      <c r="AC79" s="508"/>
      <c r="AD79" s="508"/>
      <c r="AE79" s="508"/>
      <c r="AF79" s="508"/>
      <c r="AG79" s="129"/>
    </row>
    <row r="80" spans="1:71" s="1" customFormat="1"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41" s="1" customFormat="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48"/>
      <c r="X81" s="548"/>
      <c r="Y81" s="548"/>
      <c r="Z81" s="548"/>
      <c r="AA81" s="548"/>
      <c r="AB81" s="508"/>
      <c r="AC81" s="508"/>
      <c r="AD81" s="508"/>
      <c r="AE81" s="508"/>
      <c r="AF81" s="508"/>
      <c r="AG81" s="129"/>
    </row>
    <row r="82" spans="1:41" s="1" customFormat="1"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41" s="1" customFormat="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48"/>
      <c r="X83" s="548"/>
      <c r="Y83" s="548"/>
      <c r="Z83" s="548"/>
      <c r="AA83" s="548"/>
      <c r="AB83" s="508"/>
      <c r="AC83" s="508"/>
      <c r="AD83" s="508"/>
      <c r="AE83" s="508"/>
      <c r="AF83" s="508"/>
      <c r="AG83" s="129"/>
    </row>
    <row r="84" spans="1:41" s="1" customFormat="1"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41" s="1" customFormat="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48"/>
      <c r="X85" s="548"/>
      <c r="Y85" s="548"/>
      <c r="Z85" s="548"/>
      <c r="AA85" s="548"/>
      <c r="AB85" s="508"/>
      <c r="AC85" s="508"/>
      <c r="AD85" s="508"/>
      <c r="AE85" s="508"/>
      <c r="AF85" s="508"/>
      <c r="AG85" s="129"/>
    </row>
    <row r="86" spans="1:41" s="1" customFormat="1"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41" s="1" customFormat="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48"/>
      <c r="X87" s="548"/>
      <c r="Y87" s="548"/>
      <c r="Z87" s="548"/>
      <c r="AA87" s="548"/>
      <c r="AB87" s="508"/>
      <c r="AC87" s="508"/>
      <c r="AD87" s="508"/>
      <c r="AE87" s="508"/>
      <c r="AF87" s="508"/>
      <c r="AG87" s="129"/>
    </row>
    <row r="88" spans="1:41" s="1" customFormat="1"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41" s="1" customFormat="1" ht="15.75" customHeight="1" x14ac:dyDescent="0.2">
      <c r="A89" s="178"/>
      <c r="B89" s="140" t="s">
        <v>190</v>
      </c>
      <c r="C89" s="269"/>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41"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41" s="1" customFormat="1" ht="27" customHeight="1" x14ac:dyDescent="0.2">
      <c r="A91" s="183"/>
      <c r="B91" s="565" t="s">
        <v>220</v>
      </c>
      <c r="C91" s="565"/>
      <c r="D91" s="565"/>
      <c r="E91" s="565"/>
      <c r="F91" s="565"/>
      <c r="G91" s="565"/>
      <c r="H91" s="565"/>
      <c r="I91" s="565"/>
      <c r="J91" s="565"/>
      <c r="K91" s="565"/>
      <c r="L91" s="565"/>
      <c r="M91" s="565"/>
      <c r="N91" s="565"/>
      <c r="O91" s="565"/>
      <c r="P91" s="565"/>
      <c r="Q91" s="565"/>
      <c r="R91" s="565"/>
      <c r="S91" s="565"/>
      <c r="T91" s="565"/>
      <c r="U91" s="565"/>
      <c r="V91" s="565"/>
      <c r="W91" s="513" t="s">
        <v>15</v>
      </c>
      <c r="X91" s="513"/>
      <c r="Y91" s="513"/>
      <c r="Z91" s="513"/>
      <c r="AA91" s="513"/>
      <c r="AB91" s="513"/>
      <c r="AC91" s="513"/>
      <c r="AD91" s="513"/>
      <c r="AE91" s="513"/>
      <c r="AF91" s="513"/>
      <c r="AG91" s="129"/>
      <c r="AL91" s="173"/>
    </row>
    <row r="92" spans="1:41" s="1" customFormat="1" ht="3" customHeight="1" x14ac:dyDescent="0.2">
      <c r="A92" s="133"/>
      <c r="B92" s="261"/>
      <c r="C92" s="262"/>
      <c r="D92" s="263"/>
      <c r="E92" s="263"/>
      <c r="F92" s="263"/>
      <c r="G92" s="263"/>
      <c r="H92" s="263"/>
      <c r="I92" s="263"/>
      <c r="J92" s="263"/>
      <c r="K92" s="263"/>
      <c r="L92" s="261"/>
      <c r="M92" s="261"/>
      <c r="N92" s="261"/>
      <c r="O92" s="261"/>
      <c r="P92" s="261"/>
      <c r="Q92" s="261"/>
      <c r="R92" s="261"/>
      <c r="S92" s="261"/>
      <c r="T92" s="261"/>
      <c r="U92" s="261"/>
      <c r="V92" s="261"/>
      <c r="W92" s="245"/>
      <c r="X92" s="245"/>
      <c r="Y92" s="245"/>
      <c r="Z92" s="245"/>
      <c r="AA92" s="245"/>
      <c r="AB92" s="245"/>
      <c r="AC92" s="245"/>
      <c r="AD92" s="245"/>
      <c r="AE92" s="245"/>
      <c r="AF92" s="245"/>
      <c r="AG92" s="129"/>
    </row>
    <row r="93" spans="1:41" s="1" customFormat="1" ht="101.25" customHeight="1" x14ac:dyDescent="0.2">
      <c r="A93" s="183"/>
      <c r="B93" s="565" t="s">
        <v>213</v>
      </c>
      <c r="C93" s="565"/>
      <c r="D93" s="565"/>
      <c r="E93" s="565"/>
      <c r="F93" s="565"/>
      <c r="G93" s="565"/>
      <c r="H93" s="565"/>
      <c r="I93" s="565"/>
      <c r="J93" s="565"/>
      <c r="K93" s="565"/>
      <c r="L93" s="565"/>
      <c r="M93" s="565"/>
      <c r="N93" s="565"/>
      <c r="O93" s="565"/>
      <c r="P93" s="565"/>
      <c r="Q93" s="565"/>
      <c r="R93" s="565"/>
      <c r="S93" s="565"/>
      <c r="T93" s="565"/>
      <c r="U93" s="565"/>
      <c r="V93" s="565"/>
      <c r="W93" s="570"/>
      <c r="X93" s="570"/>
      <c r="Y93" s="570"/>
      <c r="Z93" s="570"/>
      <c r="AA93" s="570"/>
      <c r="AB93" s="570"/>
      <c r="AC93" s="570"/>
      <c r="AD93" s="570"/>
      <c r="AE93" s="570"/>
      <c r="AF93" s="570"/>
      <c r="AG93" s="129"/>
      <c r="AO93" s="207"/>
    </row>
    <row r="94" spans="1:41" s="1" customFormat="1" ht="3" customHeight="1" x14ac:dyDescent="0.2">
      <c r="A94" s="133"/>
      <c r="B94" s="261"/>
      <c r="C94" s="262"/>
      <c r="D94" s="263"/>
      <c r="E94" s="263"/>
      <c r="F94" s="263"/>
      <c r="G94" s="263"/>
      <c r="H94" s="263"/>
      <c r="I94" s="263"/>
      <c r="J94" s="263"/>
      <c r="K94" s="263"/>
      <c r="L94" s="261"/>
      <c r="M94" s="261"/>
      <c r="N94" s="261"/>
      <c r="O94" s="261"/>
      <c r="P94" s="261"/>
      <c r="Q94" s="261"/>
      <c r="R94" s="261"/>
      <c r="S94" s="261"/>
      <c r="T94" s="261"/>
      <c r="U94" s="261"/>
      <c r="V94" s="261"/>
      <c r="W94" s="245"/>
      <c r="X94" s="245"/>
      <c r="Y94" s="245"/>
      <c r="Z94" s="245"/>
      <c r="AA94" s="245"/>
      <c r="AB94" s="245"/>
      <c r="AC94" s="245"/>
      <c r="AD94" s="245"/>
      <c r="AE94" s="245"/>
      <c r="AF94" s="245"/>
      <c r="AG94" s="129"/>
    </row>
    <row r="95" spans="1:41" s="1" customFormat="1" ht="16.5" customHeight="1" x14ac:dyDescent="0.2">
      <c r="A95" s="183"/>
      <c r="B95" s="565" t="s">
        <v>221</v>
      </c>
      <c r="C95" s="565"/>
      <c r="D95" s="565"/>
      <c r="E95" s="565"/>
      <c r="F95" s="565"/>
      <c r="G95" s="565"/>
      <c r="H95" s="565"/>
      <c r="I95" s="565"/>
      <c r="J95" s="565"/>
      <c r="K95" s="565"/>
      <c r="L95" s="565"/>
      <c r="M95" s="565"/>
      <c r="N95" s="565"/>
      <c r="O95" s="565"/>
      <c r="P95" s="565"/>
      <c r="Q95" s="565"/>
      <c r="R95" s="565"/>
      <c r="S95" s="565"/>
      <c r="T95" s="565"/>
      <c r="U95" s="565"/>
      <c r="V95" s="565"/>
      <c r="W95" s="513" t="s">
        <v>15</v>
      </c>
      <c r="X95" s="513"/>
      <c r="Y95" s="513"/>
      <c r="Z95" s="513"/>
      <c r="AA95" s="513"/>
      <c r="AB95" s="513"/>
      <c r="AC95" s="513"/>
      <c r="AD95" s="513"/>
      <c r="AE95" s="513"/>
      <c r="AF95" s="513"/>
      <c r="AG95" s="129"/>
    </row>
    <row r="96" spans="1:41" s="1" customFormat="1" ht="3" customHeight="1" x14ac:dyDescent="0.2">
      <c r="A96" s="133"/>
      <c r="B96" s="261"/>
      <c r="C96" s="262"/>
      <c r="D96" s="263"/>
      <c r="E96" s="263"/>
      <c r="F96" s="263"/>
      <c r="G96" s="263"/>
      <c r="H96" s="263"/>
      <c r="I96" s="263"/>
      <c r="J96" s="263"/>
      <c r="K96" s="263"/>
      <c r="L96" s="261"/>
      <c r="M96" s="261"/>
      <c r="N96" s="261"/>
      <c r="O96" s="261"/>
      <c r="P96" s="261"/>
      <c r="Q96" s="261"/>
      <c r="R96" s="261"/>
      <c r="S96" s="261"/>
      <c r="T96" s="261"/>
      <c r="U96" s="261"/>
      <c r="V96" s="261"/>
      <c r="W96" s="245"/>
      <c r="X96" s="245"/>
      <c r="Y96" s="245"/>
      <c r="Z96" s="245"/>
      <c r="AA96" s="245"/>
      <c r="AB96" s="245"/>
      <c r="AC96" s="245"/>
      <c r="AD96" s="245"/>
      <c r="AE96" s="245"/>
      <c r="AF96" s="245"/>
      <c r="AG96" s="129"/>
    </row>
    <row r="97" spans="1:41" s="1" customFormat="1" ht="29.25" customHeight="1" x14ac:dyDescent="0.2">
      <c r="A97" s="183"/>
      <c r="B97" s="565" t="s">
        <v>222</v>
      </c>
      <c r="C97" s="565"/>
      <c r="D97" s="565"/>
      <c r="E97" s="565"/>
      <c r="F97" s="565"/>
      <c r="G97" s="565"/>
      <c r="H97" s="565"/>
      <c r="I97" s="565"/>
      <c r="J97" s="565"/>
      <c r="K97" s="565"/>
      <c r="L97" s="565"/>
      <c r="M97" s="565"/>
      <c r="N97" s="565"/>
      <c r="O97" s="565"/>
      <c r="P97" s="565"/>
      <c r="Q97" s="565"/>
      <c r="R97" s="565"/>
      <c r="S97" s="565"/>
      <c r="T97" s="565"/>
      <c r="U97" s="565"/>
      <c r="V97" s="565"/>
      <c r="W97" s="513" t="s">
        <v>15</v>
      </c>
      <c r="X97" s="513"/>
      <c r="Y97" s="513"/>
      <c r="Z97" s="513"/>
      <c r="AA97" s="513"/>
      <c r="AB97" s="513"/>
      <c r="AC97" s="513"/>
      <c r="AD97" s="513"/>
      <c r="AE97" s="513"/>
      <c r="AF97" s="513"/>
      <c r="AG97" s="129"/>
    </row>
    <row r="98" spans="1:41" s="1" customFormat="1" ht="3" customHeight="1" x14ac:dyDescent="0.2">
      <c r="A98" s="133"/>
      <c r="B98" s="261"/>
      <c r="C98" s="262"/>
      <c r="D98" s="263"/>
      <c r="E98" s="263"/>
      <c r="F98" s="263"/>
      <c r="G98" s="263"/>
      <c r="H98" s="263"/>
      <c r="I98" s="263"/>
      <c r="J98" s="263"/>
      <c r="K98" s="263"/>
      <c r="L98" s="261"/>
      <c r="M98" s="261"/>
      <c r="N98" s="261"/>
      <c r="O98" s="261"/>
      <c r="P98" s="261"/>
      <c r="Q98" s="261"/>
      <c r="R98" s="261"/>
      <c r="S98" s="261"/>
      <c r="T98" s="261"/>
      <c r="U98" s="261"/>
      <c r="V98" s="261"/>
      <c r="W98" s="245"/>
      <c r="X98" s="245"/>
      <c r="Y98" s="245"/>
      <c r="Z98" s="245"/>
      <c r="AA98" s="245"/>
      <c r="AB98" s="245"/>
      <c r="AC98" s="245"/>
      <c r="AD98" s="245"/>
      <c r="AE98" s="245"/>
      <c r="AF98" s="245"/>
      <c r="AG98" s="129"/>
    </row>
    <row r="99" spans="1:41" s="1" customFormat="1" ht="24.75" customHeight="1" x14ac:dyDescent="0.2">
      <c r="A99" s="183"/>
      <c r="B99" s="565" t="s">
        <v>223</v>
      </c>
      <c r="C99" s="565"/>
      <c r="D99" s="565"/>
      <c r="E99" s="565"/>
      <c r="F99" s="565"/>
      <c r="G99" s="565"/>
      <c r="H99" s="565"/>
      <c r="I99" s="565"/>
      <c r="J99" s="565"/>
      <c r="K99" s="565"/>
      <c r="L99" s="565"/>
      <c r="M99" s="565"/>
      <c r="N99" s="565"/>
      <c r="O99" s="565"/>
      <c r="P99" s="565"/>
      <c r="Q99" s="565"/>
      <c r="R99" s="565"/>
      <c r="S99" s="565"/>
      <c r="T99" s="565"/>
      <c r="U99" s="565"/>
      <c r="V99" s="565"/>
      <c r="W99" s="513" t="s">
        <v>15</v>
      </c>
      <c r="X99" s="513"/>
      <c r="Y99" s="513"/>
      <c r="Z99" s="513"/>
      <c r="AA99" s="513"/>
      <c r="AB99" s="513"/>
      <c r="AC99" s="513"/>
      <c r="AD99" s="513"/>
      <c r="AE99" s="513"/>
      <c r="AF99" s="513"/>
      <c r="AG99" s="129"/>
    </row>
    <row r="100" spans="1:41" s="1" customFormat="1" ht="3" customHeight="1" x14ac:dyDescent="0.2">
      <c r="A100" s="133"/>
      <c r="B100" s="242"/>
      <c r="C100" s="243"/>
      <c r="D100" s="244"/>
      <c r="E100" s="244"/>
      <c r="F100" s="244"/>
      <c r="G100" s="244"/>
      <c r="H100" s="244"/>
      <c r="I100" s="244"/>
      <c r="J100" s="244"/>
      <c r="K100" s="244"/>
      <c r="L100" s="242"/>
      <c r="M100" s="242"/>
      <c r="N100" s="242"/>
      <c r="O100" s="242"/>
      <c r="P100" s="242"/>
      <c r="Q100" s="242"/>
      <c r="R100" s="242"/>
      <c r="S100" s="242"/>
      <c r="T100" s="242"/>
      <c r="U100" s="242"/>
      <c r="V100" s="242"/>
      <c r="W100" s="245"/>
      <c r="X100" s="245"/>
      <c r="Y100" s="245"/>
      <c r="Z100" s="245"/>
      <c r="AA100" s="245"/>
      <c r="AB100" s="245"/>
      <c r="AC100" s="245"/>
      <c r="AD100" s="245"/>
      <c r="AE100" s="245"/>
      <c r="AF100" s="245"/>
      <c r="AG100" s="129"/>
    </row>
    <row r="101" spans="1:41" s="1" customFormat="1" ht="12.75" hidden="1" customHeight="1" x14ac:dyDescent="0.2">
      <c r="A101" s="183"/>
      <c r="B101" s="552"/>
      <c r="C101" s="552"/>
      <c r="D101" s="552"/>
      <c r="E101" s="552"/>
      <c r="F101" s="552"/>
      <c r="G101" s="552"/>
      <c r="H101" s="552"/>
      <c r="I101" s="552"/>
      <c r="J101" s="552"/>
      <c r="K101" s="552"/>
      <c r="L101" s="552"/>
      <c r="M101" s="552"/>
      <c r="N101" s="552"/>
      <c r="O101" s="552"/>
      <c r="P101" s="552"/>
      <c r="Q101" s="552"/>
      <c r="R101" s="552"/>
      <c r="S101" s="552"/>
      <c r="T101" s="552"/>
      <c r="U101" s="552"/>
      <c r="V101" s="552"/>
      <c r="W101" s="553"/>
      <c r="X101" s="553"/>
      <c r="Y101" s="553"/>
      <c r="Z101" s="553"/>
      <c r="AA101" s="553"/>
      <c r="AB101" s="553"/>
      <c r="AC101" s="553"/>
      <c r="AD101" s="553"/>
      <c r="AE101" s="553"/>
      <c r="AF101" s="553"/>
      <c r="AG101" s="129"/>
    </row>
    <row r="102" spans="1:41" s="1" customFormat="1" ht="12.75" hidden="1" customHeight="1" x14ac:dyDescent="0.2">
      <c r="A102" s="133"/>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134"/>
      <c r="X102" s="134"/>
      <c r="Y102" s="134"/>
      <c r="Z102" s="134"/>
      <c r="AA102" s="134"/>
      <c r="AB102" s="134"/>
      <c r="AC102" s="134"/>
      <c r="AD102" s="134"/>
      <c r="AE102" s="134"/>
      <c r="AF102" s="134"/>
      <c r="AG102" s="129"/>
    </row>
    <row r="103" spans="1:41" s="1" customFormat="1" ht="12.75" hidden="1" customHeight="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3"/>
      <c r="X103" s="513"/>
      <c r="Y103" s="513"/>
      <c r="Z103" s="513"/>
      <c r="AA103" s="513"/>
      <c r="AB103" s="513"/>
      <c r="AC103" s="513"/>
      <c r="AD103" s="513"/>
      <c r="AE103" s="513"/>
      <c r="AF103" s="513"/>
      <c r="AG103" s="129"/>
    </row>
    <row r="104" spans="1:41" s="1" customFormat="1" ht="12.75" hidden="1" customHeight="1" x14ac:dyDescent="0.2">
      <c r="A104" s="133"/>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s="1" customFormat="1" ht="28.5" customHeight="1" x14ac:dyDescent="0.2">
      <c r="A105" s="183"/>
      <c r="B105" s="552" t="s">
        <v>195</v>
      </c>
      <c r="C105" s="552"/>
      <c r="D105" s="552"/>
      <c r="E105" s="552"/>
      <c r="F105" s="552"/>
      <c r="G105" s="552"/>
      <c r="H105" s="552"/>
      <c r="I105" s="552"/>
      <c r="J105" s="552"/>
      <c r="K105" s="552"/>
      <c r="L105" s="552"/>
      <c r="M105" s="552"/>
      <c r="N105" s="552"/>
      <c r="O105" s="552"/>
      <c r="P105" s="552"/>
      <c r="Q105" s="552"/>
      <c r="R105" s="552"/>
      <c r="S105" s="552"/>
      <c r="T105" s="552"/>
      <c r="U105" s="552"/>
      <c r="V105" s="552"/>
      <c r="W105" s="513" t="s">
        <v>15</v>
      </c>
      <c r="X105" s="513"/>
      <c r="Y105" s="513"/>
      <c r="Z105" s="513"/>
      <c r="AA105" s="513"/>
      <c r="AB105" s="513"/>
      <c r="AC105" s="513"/>
      <c r="AD105" s="513"/>
      <c r="AE105" s="513"/>
      <c r="AF105" s="513"/>
      <c r="AG105" s="129"/>
    </row>
    <row r="106" spans="1:41" s="1" customFormat="1" ht="3"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s="1" customFormat="1" ht="12.75" customHeight="1" x14ac:dyDescent="0.2">
      <c r="A107" s="183"/>
      <c r="B107" s="515" t="s">
        <v>196</v>
      </c>
      <c r="C107" s="515"/>
      <c r="D107" s="515"/>
      <c r="E107" s="515"/>
      <c r="F107" s="554" t="s">
        <v>15</v>
      </c>
      <c r="G107" s="554"/>
      <c r="H107" s="554"/>
      <c r="I107" s="554"/>
      <c r="J107" s="554"/>
      <c r="K107" s="554"/>
      <c r="L107" s="554"/>
      <c r="M107" s="554"/>
      <c r="N107" s="554"/>
      <c r="O107" s="554"/>
      <c r="P107" s="554"/>
      <c r="Q107" s="554"/>
      <c r="R107" s="554"/>
      <c r="S107" s="554"/>
      <c r="T107" s="554"/>
      <c r="U107" s="554"/>
      <c r="V107" s="554"/>
      <c r="W107" s="513" t="s">
        <v>15</v>
      </c>
      <c r="X107" s="513"/>
      <c r="Y107" s="513"/>
      <c r="Z107" s="513"/>
      <c r="AA107" s="513"/>
      <c r="AB107" s="513"/>
      <c r="AC107" s="513"/>
      <c r="AD107" s="513"/>
      <c r="AE107" s="513"/>
      <c r="AF107" s="513"/>
      <c r="AG107" s="129"/>
    </row>
    <row r="108" spans="1:41" s="174" customFormat="1" ht="3" customHeight="1" x14ac:dyDescent="0.2">
      <c r="A108" s="198"/>
      <c r="B108" s="199"/>
      <c r="C108" s="199"/>
      <c r="D108" s="200"/>
      <c r="E108" s="200"/>
      <c r="F108" s="200"/>
      <c r="G108" s="200"/>
      <c r="H108" s="201"/>
      <c r="I108" s="201"/>
      <c r="J108" s="201"/>
      <c r="K108" s="201"/>
      <c r="L108" s="199"/>
      <c r="M108" s="199"/>
      <c r="N108" s="198"/>
      <c r="O108" s="199"/>
      <c r="P108" s="199"/>
      <c r="Q108" s="199"/>
      <c r="R108" s="199"/>
      <c r="S108" s="199"/>
      <c r="T108" s="199"/>
      <c r="U108" s="199"/>
      <c r="V108" s="199"/>
      <c r="W108" s="199"/>
      <c r="X108" s="199"/>
      <c r="Y108" s="199"/>
      <c r="Z108" s="199"/>
      <c r="AA108" s="199"/>
      <c r="AB108" s="199"/>
      <c r="AC108" s="199"/>
      <c r="AD108" s="199"/>
      <c r="AE108" s="199"/>
      <c r="AF108" s="199"/>
      <c r="AG108" s="199"/>
      <c r="AL108" s="1"/>
      <c r="AM108" s="1"/>
    </row>
    <row r="109" spans="1:41" s="208" customFormat="1" ht="12.75" hidden="1" customHeight="1" x14ac:dyDescent="0.2">
      <c r="A109" s="178"/>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31"/>
      <c r="AL109" s="1"/>
      <c r="AM109" s="1"/>
      <c r="AN109" s="174"/>
      <c r="AO109" s="174"/>
    </row>
    <row r="110" spans="1:41" s="174" customFormat="1" ht="12.75" hidden="1" customHeight="1" x14ac:dyDescent="0.2">
      <c r="A110" s="133"/>
      <c r="B110" s="509"/>
      <c r="C110" s="509"/>
      <c r="D110" s="509"/>
      <c r="E110" s="509"/>
      <c r="F110" s="509"/>
      <c r="G110" s="509"/>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209"/>
      <c r="AH110" s="172"/>
      <c r="AI110" s="172"/>
      <c r="AJ110" s="172"/>
      <c r="AK110" s="172"/>
      <c r="AL110" s="1"/>
      <c r="AM110" s="1"/>
    </row>
    <row r="111" spans="1:41" s="174" customFormat="1" ht="2.25" hidden="1" customHeight="1" x14ac:dyDescent="0.2">
      <c r="A111" s="210"/>
      <c r="B111" s="211"/>
      <c r="C111" s="211"/>
      <c r="D111" s="212"/>
      <c r="E111" s="212"/>
      <c r="F111" s="212"/>
      <c r="G111" s="212"/>
      <c r="H111" s="212"/>
      <c r="I111" s="212"/>
      <c r="J111" s="212"/>
      <c r="K111" s="212"/>
      <c r="L111" s="211"/>
      <c r="M111" s="211"/>
      <c r="N111" s="210"/>
      <c r="O111" s="211"/>
      <c r="P111" s="211"/>
      <c r="Q111" s="211"/>
      <c r="R111" s="211"/>
      <c r="S111" s="211"/>
      <c r="T111" s="211"/>
      <c r="U111" s="211"/>
      <c r="V111" s="211"/>
      <c r="W111" s="211"/>
      <c r="X111" s="211"/>
      <c r="Y111" s="211"/>
      <c r="Z111" s="211"/>
      <c r="AA111" s="211"/>
      <c r="AB111" s="211"/>
      <c r="AC111" s="211"/>
      <c r="AD111" s="211"/>
      <c r="AE111" s="211"/>
      <c r="AF111" s="211"/>
      <c r="AG111" s="199"/>
    </row>
    <row r="112" spans="1:41" s="174" customFormat="1" ht="3" hidden="1" customHeight="1" x14ac:dyDescent="0.2">
      <c r="A112" s="133"/>
      <c r="B112" s="134"/>
      <c r="C112" s="135"/>
      <c r="D112" s="136"/>
      <c r="E112" s="136"/>
      <c r="F112" s="136"/>
      <c r="G112" s="136"/>
      <c r="H112" s="137"/>
      <c r="I112" s="137"/>
      <c r="J112" s="137"/>
      <c r="K112" s="137"/>
      <c r="L112" s="134"/>
      <c r="M112" s="134"/>
      <c r="N112" s="133"/>
      <c r="O112" s="134"/>
      <c r="P112" s="134"/>
      <c r="Q112" s="134"/>
      <c r="R112" s="134"/>
      <c r="S112" s="134"/>
      <c r="T112" s="134"/>
      <c r="U112" s="134"/>
      <c r="V112" s="134"/>
      <c r="W112" s="134"/>
      <c r="X112" s="134"/>
      <c r="Y112" s="134"/>
      <c r="Z112" s="134"/>
      <c r="AA112" s="134"/>
      <c r="AB112" s="134"/>
      <c r="AC112" s="134"/>
      <c r="AD112" s="134"/>
      <c r="AE112" s="134"/>
      <c r="AF112" s="134"/>
      <c r="AG112" s="134"/>
    </row>
    <row r="113" spans="1:39" s="1" customFormat="1" ht="15.75" customHeight="1" x14ac:dyDescent="0.2">
      <c r="A113" s="125"/>
      <c r="B113" s="142" t="s">
        <v>199</v>
      </c>
      <c r="C113" s="151"/>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38"/>
      <c r="AG113" s="129"/>
      <c r="AL113" s="174"/>
      <c r="AM113" s="174"/>
    </row>
    <row r="114" spans="1:39" s="1" customFormat="1" ht="138" customHeight="1" x14ac:dyDescent="0.2">
      <c r="A114" s="133"/>
      <c r="B114" s="571" t="s">
        <v>224</v>
      </c>
      <c r="C114" s="571"/>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129"/>
      <c r="AL114" s="174"/>
      <c r="AM114" s="174"/>
    </row>
    <row r="115" spans="1:39" s="1" customFormat="1" ht="2.25" customHeight="1" x14ac:dyDescent="0.2">
      <c r="A115" s="147"/>
      <c r="B115" s="148"/>
      <c r="C115" s="148"/>
      <c r="D115" s="148"/>
      <c r="E115" s="148"/>
      <c r="F115" s="148"/>
      <c r="G115" s="148"/>
      <c r="H115" s="148"/>
      <c r="I115" s="148"/>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29"/>
    </row>
    <row r="116" spans="1:39" s="1" customFormat="1" ht="3" customHeight="1" x14ac:dyDescent="0.2">
      <c r="A116" s="133"/>
      <c r="B116" s="134"/>
      <c r="C116" s="135"/>
      <c r="D116" s="136"/>
      <c r="E116" s="136"/>
      <c r="F116" s="136"/>
      <c r="G116" s="136"/>
      <c r="H116" s="137"/>
      <c r="I116" s="137"/>
      <c r="J116" s="137"/>
      <c r="K116" s="137"/>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29"/>
    </row>
    <row r="117" spans="1:39" s="1" customFormat="1" ht="15.75" x14ac:dyDescent="0.2">
      <c r="A117" s="125"/>
      <c r="B117" s="142" t="s">
        <v>200</v>
      </c>
      <c r="C117" s="151"/>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38"/>
      <c r="AG117" s="129"/>
    </row>
    <row r="118" spans="1:39" s="1" customFormat="1" ht="12" customHeight="1" x14ac:dyDescent="0.2">
      <c r="A118" s="133"/>
      <c r="B118" s="509" t="s">
        <v>225</v>
      </c>
      <c r="C118" s="509"/>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509"/>
      <c r="AE118" s="509"/>
      <c r="AF118" s="509"/>
      <c r="AG118" s="129"/>
    </row>
    <row r="119" spans="1:39" s="1" customFormat="1" ht="2.25" customHeight="1" x14ac:dyDescent="0.2">
      <c r="A119" s="147"/>
      <c r="B119" s="148"/>
      <c r="C119" s="148"/>
      <c r="D119" s="148"/>
      <c r="E119" s="148"/>
      <c r="F119" s="148"/>
      <c r="G119" s="148"/>
      <c r="H119" s="148"/>
      <c r="I119" s="148"/>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29"/>
    </row>
    <row r="120" spans="1:39" s="1" customFormat="1" ht="3" customHeight="1" x14ac:dyDescent="0.2">
      <c r="A120" s="133"/>
      <c r="B120" s="134"/>
      <c r="C120" s="135"/>
      <c r="D120" s="136"/>
      <c r="E120" s="136"/>
      <c r="F120" s="136"/>
      <c r="G120" s="136"/>
      <c r="H120" s="137"/>
      <c r="I120" s="137"/>
      <c r="J120" s="137"/>
      <c r="K120" s="137"/>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29"/>
    </row>
    <row r="121" spans="1:39" s="1" customFormat="1" hidden="1" x14ac:dyDescent="0.2">
      <c r="A121" s="518" t="s">
        <v>201</v>
      </c>
      <c r="B121" s="518"/>
      <c r="C121" s="518"/>
      <c r="D121" s="518"/>
      <c r="E121" s="518"/>
      <c r="F121" s="518"/>
      <c r="G121" s="518"/>
      <c r="H121" s="518"/>
      <c r="I121" s="518"/>
      <c r="J121" s="518"/>
      <c r="K121" s="518"/>
      <c r="L121" s="518"/>
      <c r="M121" s="518"/>
      <c r="N121" s="518"/>
      <c r="O121" s="518"/>
      <c r="P121" s="518"/>
      <c r="Q121" s="518"/>
      <c r="R121" s="518"/>
      <c r="S121" s="518"/>
      <c r="T121" s="518"/>
      <c r="U121" s="518"/>
      <c r="V121" s="518"/>
      <c r="W121" s="518"/>
      <c r="X121" s="518"/>
      <c r="Y121" s="518"/>
      <c r="Z121" s="518"/>
      <c r="AA121" s="518"/>
      <c r="AB121" s="518"/>
      <c r="AC121" s="518"/>
      <c r="AD121" s="518"/>
      <c r="AE121" s="518"/>
      <c r="AF121" s="518"/>
      <c r="AG121" s="217"/>
    </row>
  </sheetData>
  <sheetProtection password="D70A" sheet="1"/>
  <mergeCells count="138">
    <mergeCell ref="B110:AF110"/>
    <mergeCell ref="B114:AF114"/>
    <mergeCell ref="B118:AF118"/>
    <mergeCell ref="A121:AF121"/>
    <mergeCell ref="B105:V105"/>
    <mergeCell ref="W105:AF105"/>
    <mergeCell ref="B106:V106"/>
    <mergeCell ref="B107:E107"/>
    <mergeCell ref="F107:V107"/>
    <mergeCell ref="W107:AF107"/>
    <mergeCell ref="B101:V101"/>
    <mergeCell ref="W101:AF101"/>
    <mergeCell ref="B102:V102"/>
    <mergeCell ref="B103:V103"/>
    <mergeCell ref="W103:AF103"/>
    <mergeCell ref="B104:V104"/>
    <mergeCell ref="B95:V95"/>
    <mergeCell ref="W95:AF95"/>
    <mergeCell ref="B97:V97"/>
    <mergeCell ref="W97:AF97"/>
    <mergeCell ref="B99:V99"/>
    <mergeCell ref="W99:AF99"/>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7:V67"/>
    <mergeCell ref="W67:AA67"/>
    <mergeCell ref="AB67:AF67"/>
    <mergeCell ref="AO67:BI67"/>
    <mergeCell ref="BJ67:BN67"/>
    <mergeCell ref="BO67:BS67"/>
    <mergeCell ref="B65:V65"/>
    <mergeCell ref="W65:AA65"/>
    <mergeCell ref="AB65:AF65"/>
    <mergeCell ref="AO65:BI65"/>
    <mergeCell ref="BJ65:BN65"/>
    <mergeCell ref="BO65:BS65"/>
    <mergeCell ref="B63:V63"/>
    <mergeCell ref="W63:AA63"/>
    <mergeCell ref="AB63:AF63"/>
    <mergeCell ref="AO63:BI63"/>
    <mergeCell ref="BJ63:BN63"/>
    <mergeCell ref="BO63:BS63"/>
    <mergeCell ref="B59:V59"/>
    <mergeCell ref="W59:AA59"/>
    <mergeCell ref="AB59:AF59"/>
    <mergeCell ref="B61:V61"/>
    <mergeCell ref="W61:AA61"/>
    <mergeCell ref="AB61:AF61"/>
    <mergeCell ref="B53:V53"/>
    <mergeCell ref="AB53:AF53"/>
    <mergeCell ref="B55:V55"/>
    <mergeCell ref="W55:AA55"/>
    <mergeCell ref="AB55:AF55"/>
    <mergeCell ref="B57:V57"/>
    <mergeCell ref="W57:AA57"/>
    <mergeCell ref="AB57:AF57"/>
    <mergeCell ref="B49:V49"/>
    <mergeCell ref="W49:AA49"/>
    <mergeCell ref="AB49:AF49"/>
    <mergeCell ref="B51:V51"/>
    <mergeCell ref="W51:AA51"/>
    <mergeCell ref="AB51:AF51"/>
    <mergeCell ref="B42:V42"/>
    <mergeCell ref="AB42:AF42"/>
    <mergeCell ref="B44:AF44"/>
    <mergeCell ref="B45:AF45"/>
    <mergeCell ref="W47:AA47"/>
    <mergeCell ref="AB47:AF47"/>
    <mergeCell ref="B34:AF34"/>
    <mergeCell ref="B38:V38"/>
    <mergeCell ref="W38:AA38"/>
    <mergeCell ref="AB38:AF38"/>
    <mergeCell ref="B40:V40"/>
    <mergeCell ref="AB40:AF40"/>
    <mergeCell ref="W30:AA30"/>
    <mergeCell ref="AB30:AF30"/>
    <mergeCell ref="B31:E31"/>
    <mergeCell ref="G31:V31"/>
    <mergeCell ref="W31:AA31"/>
    <mergeCell ref="AB31:AF31"/>
    <mergeCell ref="W28:AA28"/>
    <mergeCell ref="AB28:AF28"/>
    <mergeCell ref="B29:E29"/>
    <mergeCell ref="G29:V29"/>
    <mergeCell ref="W29:AA29"/>
    <mergeCell ref="AB29:AF29"/>
    <mergeCell ref="B26:E26"/>
    <mergeCell ref="G26:V26"/>
    <mergeCell ref="W26:AA26"/>
    <mergeCell ref="AB26:AF26"/>
    <mergeCell ref="W27:AA27"/>
    <mergeCell ref="AB27:AF27"/>
    <mergeCell ref="B17:O19"/>
    <mergeCell ref="R17:AF19"/>
    <mergeCell ref="B24:O24"/>
    <mergeCell ref="W24:AA24"/>
    <mergeCell ref="AB24:AF24"/>
    <mergeCell ref="B25:E25"/>
    <mergeCell ref="G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conditionalFormatting sqref="W103:AF103">
    <cfRule type="expression" dxfId="36" priority="1" stopIfTrue="1">
      <formula>B103="-"</formula>
    </cfRule>
  </conditionalFormatting>
  <conditionalFormatting sqref="W101:AF101">
    <cfRule type="expression" dxfId="35" priority="2" stopIfTrue="1">
      <formula>$B$101="-"</formula>
    </cfRule>
  </conditionalFormatting>
  <conditionalFormatting sqref="W93:AF93">
    <cfRule type="expression" dxfId="34" priority="3" stopIfTrue="1">
      <formula>$B$93="-"</formula>
    </cfRule>
  </conditionalFormatting>
  <conditionalFormatting sqref="W91:AF91">
    <cfRule type="expression" dxfId="33" priority="4" stopIfTrue="1">
      <formula>$B$91="-"</formula>
    </cfRule>
  </conditionalFormatting>
  <conditionalFormatting sqref="A120:AF120">
    <cfRule type="expression" dxfId="32" priority="5" stopIfTrue="1">
      <formula>$Q$1="progetto"</formula>
    </cfRule>
    <cfRule type="expression" dxfId="31" priority="6" stopIfTrue="1">
      <formula>$Q$1="as built"</formula>
    </cfRule>
    <cfRule type="expression" dxfId="30" priority="7" stopIfTrue="1">
      <formula>$Q$1="esercizio"</formula>
    </cfRule>
  </conditionalFormatting>
  <conditionalFormatting sqref="B103:V103">
    <cfRule type="expression" dxfId="29" priority="8" stopIfTrue="1">
      <formula>$B$104="-"</formula>
    </cfRule>
  </conditionalFormatting>
  <conditionalFormatting sqref="B99:V99">
    <cfRule type="expression" dxfId="28" priority="9" stopIfTrue="1">
      <formula>$B$102="-"</formula>
    </cfRule>
  </conditionalFormatting>
  <conditionalFormatting sqref="B91:V91 B93:V93">
    <cfRule type="expression" dxfId="27" priority="10" stopIfTrue="1">
      <formula>$B$94="-"</formula>
    </cfRule>
  </conditionalFormatting>
  <conditionalFormatting sqref="Q1:V1">
    <cfRule type="expression" dxfId="26" priority="11" stopIfTrue="1">
      <formula>$Q$1="esercizio"</formula>
    </cfRule>
    <cfRule type="expression" dxfId="25" priority="12" stopIfTrue="1">
      <formula>$Q$1="progetto"</formula>
    </cfRule>
    <cfRule type="expression" dxfId="24" priority="13" stopIfTrue="1">
      <formula>$Q$1="as built"</formula>
    </cfRule>
  </conditionalFormatting>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1" manualBreakCount="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SheetLayoutView="100" workbookViewId="0">
      <selection activeCell="J1" sqref="J1"/>
    </sheetView>
  </sheetViews>
  <sheetFormatPr defaultColWidth="0" defaultRowHeight="12.75" zeroHeight="1" x14ac:dyDescent="0.2"/>
  <cols>
    <col min="1" max="1" width="4.28515625" style="218" customWidth="1"/>
    <col min="2" max="15" width="3.42578125" style="219" customWidth="1"/>
    <col min="16" max="16" width="0.42578125" style="219" customWidth="1"/>
    <col min="17" max="32" width="3.42578125" style="219" customWidth="1"/>
    <col min="33" max="33" width="1.42578125" style="219" customWidth="1"/>
    <col min="34" max="16384" width="0" style="219" hidden="1"/>
  </cols>
  <sheetData>
    <row r="1" spans="1:35" s="1" customFormat="1" ht="18.75" customHeight="1" x14ac:dyDescent="0.2">
      <c r="A1" s="125"/>
      <c r="B1" s="465" t="s">
        <v>164</v>
      </c>
      <c r="C1" s="465"/>
      <c r="D1" s="465"/>
      <c r="E1" s="466" t="str">
        <f>'ELENCO CRITERI'!A33</f>
        <v>2.1.5</v>
      </c>
      <c r="F1" s="466"/>
      <c r="G1" s="466"/>
      <c r="H1" s="466"/>
      <c r="I1" s="46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s="1" customFormat="1" x14ac:dyDescent="0.2">
      <c r="A3" s="125"/>
      <c r="B3" s="469" t="str">
        <f>'ELENCO CRITERI'!B33</f>
        <v>Controllo della radiazione solare</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s="1" customFormat="1"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s="1" customFormat="1"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s="1" customFormat="1" ht="12.75" customHeight="1" x14ac:dyDescent="0.2">
      <c r="A6" s="127"/>
      <c r="B6" s="472" t="str">
        <f>'ELENCO CRITERI'!A13</f>
        <v>2. Consumo di risorse</v>
      </c>
      <c r="C6" s="472"/>
      <c r="D6" s="472"/>
      <c r="E6" s="472"/>
      <c r="F6" s="472"/>
      <c r="G6" s="472"/>
      <c r="H6" s="472"/>
      <c r="I6" s="472"/>
      <c r="J6" s="472"/>
      <c r="K6" s="472"/>
      <c r="L6" s="472"/>
      <c r="M6" s="472"/>
      <c r="N6" s="472"/>
      <c r="O6" s="472"/>
      <c r="P6" s="128"/>
      <c r="Q6" s="13"/>
      <c r="R6" s="555" t="str">
        <f>'ELENCO CRITERI'!A14</f>
        <v>2.1 Energia primaria non rinnovabile prevista durante il ciclo di vita</v>
      </c>
      <c r="S6" s="555"/>
      <c r="T6" s="555"/>
      <c r="U6" s="555"/>
      <c r="V6" s="555"/>
      <c r="W6" s="555"/>
      <c r="X6" s="555"/>
      <c r="Y6" s="555"/>
      <c r="Z6" s="555"/>
      <c r="AA6" s="555"/>
      <c r="AB6" s="555"/>
      <c r="AC6" s="555"/>
      <c r="AD6" s="555"/>
      <c r="AE6" s="555"/>
      <c r="AF6" s="555"/>
      <c r="AG6" s="129"/>
      <c r="AI6" s="9"/>
    </row>
    <row r="7" spans="1:35" s="1" customFormat="1" x14ac:dyDescent="0.2">
      <c r="A7" s="127"/>
      <c r="B7" s="472"/>
      <c r="C7" s="472"/>
      <c r="D7" s="472"/>
      <c r="E7" s="472"/>
      <c r="F7" s="472"/>
      <c r="G7" s="472"/>
      <c r="H7" s="472"/>
      <c r="I7" s="472"/>
      <c r="J7" s="472"/>
      <c r="K7" s="472"/>
      <c r="L7" s="472"/>
      <c r="M7" s="472"/>
      <c r="N7" s="472"/>
      <c r="O7" s="472"/>
      <c r="P7" s="128"/>
      <c r="Q7" s="13"/>
      <c r="R7" s="555"/>
      <c r="S7" s="555"/>
      <c r="T7" s="555"/>
      <c r="U7" s="555"/>
      <c r="V7" s="555"/>
      <c r="W7" s="555"/>
      <c r="X7" s="555"/>
      <c r="Y7" s="555"/>
      <c r="Z7" s="555"/>
      <c r="AA7" s="555"/>
      <c r="AB7" s="555"/>
      <c r="AC7" s="555"/>
      <c r="AD7" s="555"/>
      <c r="AE7" s="555"/>
      <c r="AF7" s="555"/>
      <c r="AG7" s="129"/>
    </row>
    <row r="8" spans="1:35" s="1" customFormat="1"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s="1" customFormat="1"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s="1" customFormat="1"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s="1" customFormat="1" ht="12.75" customHeight="1" x14ac:dyDescent="0.2">
      <c r="A11" s="127"/>
      <c r="B11" s="472" t="str">
        <f>'ELENCO CRITERI'!F35</f>
        <v>Ridurre gli apporti solari nel periodo estivo.</v>
      </c>
      <c r="C11" s="472"/>
      <c r="D11" s="472"/>
      <c r="E11" s="472"/>
      <c r="F11" s="472"/>
      <c r="G11" s="472"/>
      <c r="H11" s="472"/>
      <c r="I11" s="472"/>
      <c r="J11" s="472"/>
      <c r="K11" s="472"/>
      <c r="L11" s="472"/>
      <c r="M11" s="472"/>
      <c r="N11" s="472"/>
      <c r="O11" s="472"/>
      <c r="P11" s="128"/>
      <c r="Q11" s="13"/>
      <c r="R11" s="473" t="s">
        <v>169</v>
      </c>
      <c r="S11" s="473"/>
      <c r="T11" s="473"/>
      <c r="U11" s="473"/>
      <c r="V11" s="473"/>
      <c r="W11" s="473"/>
      <c r="X11" s="473"/>
      <c r="Y11" s="474" t="s">
        <v>170</v>
      </c>
      <c r="Z11" s="474"/>
      <c r="AA11" s="474"/>
      <c r="AB11" s="474"/>
      <c r="AC11" s="474"/>
      <c r="AD11" s="474"/>
      <c r="AE11" s="474"/>
      <c r="AF11" s="474"/>
      <c r="AG11" s="129"/>
    </row>
    <row r="12" spans="1:35" s="1" customFormat="1" x14ac:dyDescent="0.2">
      <c r="A12" s="127"/>
      <c r="B12" s="472"/>
      <c r="C12" s="472"/>
      <c r="D12" s="472"/>
      <c r="E12" s="472"/>
      <c r="F12" s="472"/>
      <c r="G12" s="472"/>
      <c r="H12" s="472"/>
      <c r="I12" s="472"/>
      <c r="J12" s="472"/>
      <c r="K12" s="472"/>
      <c r="L12" s="472"/>
      <c r="M12" s="472"/>
      <c r="N12" s="472"/>
      <c r="O12" s="472"/>
      <c r="P12" s="128"/>
      <c r="Q12" s="13"/>
      <c r="R12" s="475">
        <f>'PESATURA SISTEMA'!Q17</f>
        <v>0.25</v>
      </c>
      <c r="S12" s="475"/>
      <c r="T12" s="475"/>
      <c r="U12" s="475"/>
      <c r="V12" s="475"/>
      <c r="W12" s="475"/>
      <c r="X12" s="475"/>
      <c r="Y12" s="556">
        <f>'PESATURA SISTEMA'!R17</f>
        <v>9.6250000000000002E-2</v>
      </c>
      <c r="Z12" s="556"/>
      <c r="AA12" s="556"/>
      <c r="AB12" s="556"/>
      <c r="AC12" s="556"/>
      <c r="AD12" s="556"/>
      <c r="AE12" s="556"/>
      <c r="AF12" s="556"/>
      <c r="AG12" s="129"/>
    </row>
    <row r="13" spans="1:35" s="1" customFormat="1" x14ac:dyDescent="0.2">
      <c r="A13" s="133"/>
      <c r="B13" s="472"/>
      <c r="C13" s="472"/>
      <c r="D13" s="472"/>
      <c r="E13" s="472"/>
      <c r="F13" s="472"/>
      <c r="G13" s="472"/>
      <c r="H13" s="472"/>
      <c r="I13" s="472"/>
      <c r="J13" s="472"/>
      <c r="K13" s="472"/>
      <c r="L13" s="472"/>
      <c r="M13" s="472"/>
      <c r="N13" s="472"/>
      <c r="O13" s="472"/>
      <c r="P13" s="128"/>
      <c r="Q13" s="150"/>
      <c r="R13" s="475"/>
      <c r="S13" s="475"/>
      <c r="T13" s="475"/>
      <c r="U13" s="475"/>
      <c r="V13" s="475"/>
      <c r="W13" s="475"/>
      <c r="X13" s="475"/>
      <c r="Y13" s="556"/>
      <c r="Z13" s="556"/>
      <c r="AA13" s="556"/>
      <c r="AB13" s="556"/>
      <c r="AC13" s="556"/>
      <c r="AD13" s="556"/>
      <c r="AE13" s="556"/>
      <c r="AF13" s="556"/>
      <c r="AG13" s="129"/>
    </row>
    <row r="14" spans="1:35" s="1" customFormat="1"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s="1" customFormat="1"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s="1" customFormat="1" ht="15.75" x14ac:dyDescent="0.2">
      <c r="A16" s="125"/>
      <c r="B16" s="142" t="s">
        <v>171</v>
      </c>
      <c r="C16" s="151"/>
      <c r="D16" s="142"/>
      <c r="E16" s="142"/>
      <c r="F16" s="142"/>
      <c r="G16" s="142"/>
      <c r="H16" s="142"/>
      <c r="I16" s="142"/>
      <c r="J16" s="142"/>
      <c r="K16" s="142"/>
      <c r="L16" s="142"/>
      <c r="M16" s="142"/>
      <c r="N16" s="142"/>
      <c r="O16" s="138"/>
      <c r="P16" s="142"/>
      <c r="Q16" s="142"/>
      <c r="R16" s="142" t="s">
        <v>172</v>
      </c>
      <c r="S16" s="142"/>
      <c r="T16" s="142"/>
      <c r="U16" s="142"/>
      <c r="V16" s="142"/>
      <c r="W16" s="142"/>
      <c r="X16" s="142"/>
      <c r="Y16" s="142"/>
      <c r="Z16" s="142"/>
      <c r="AA16" s="142"/>
      <c r="AB16" s="142"/>
      <c r="AC16" s="142"/>
      <c r="AD16" s="142"/>
      <c r="AE16" s="142"/>
      <c r="AF16" s="138"/>
      <c r="AG16" s="129"/>
    </row>
    <row r="17" spans="1:36" s="1" customFormat="1" x14ac:dyDescent="0.2">
      <c r="A17" s="127"/>
      <c r="B17" s="555" t="str">
        <f>'ELENCO CRITERI'!F36</f>
        <v>Trasmittanza solare totale effettiva del pacchetto finestra/schermo (gf').</v>
      </c>
      <c r="C17" s="555"/>
      <c r="D17" s="555"/>
      <c r="E17" s="555"/>
      <c r="F17" s="555"/>
      <c r="G17" s="555"/>
      <c r="H17" s="555"/>
      <c r="I17" s="555"/>
      <c r="J17" s="555"/>
      <c r="K17" s="555"/>
      <c r="L17" s="555"/>
      <c r="M17" s="555"/>
      <c r="N17" s="555"/>
      <c r="O17" s="555"/>
      <c r="P17" s="128"/>
      <c r="Q17" s="13"/>
      <c r="R17" s="476" t="str">
        <f>'ELENCO CRITERI'!F37</f>
        <v>-</v>
      </c>
      <c r="S17" s="476"/>
      <c r="T17" s="476"/>
      <c r="U17" s="476"/>
      <c r="V17" s="476"/>
      <c r="W17" s="476"/>
      <c r="X17" s="476"/>
      <c r="Y17" s="476"/>
      <c r="Z17" s="476"/>
      <c r="AA17" s="476"/>
      <c r="AB17" s="476"/>
      <c r="AC17" s="476"/>
      <c r="AD17" s="476"/>
      <c r="AE17" s="476"/>
      <c r="AF17" s="476"/>
      <c r="AG17" s="129"/>
    </row>
    <row r="18" spans="1:36" s="1" customFormat="1"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6" s="1" customFormat="1" ht="3.75"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6" s="1" customFormat="1"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6" s="1" customFormat="1"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6" s="1" customFormat="1"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6" s="1" customFormat="1"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6" s="1" customFormat="1" ht="21" customHeight="1" x14ac:dyDescent="0.2">
      <c r="A24" s="125"/>
      <c r="B24" s="477"/>
      <c r="C24" s="477"/>
      <c r="D24" s="477"/>
      <c r="E24" s="477"/>
      <c r="F24" s="477"/>
      <c r="G24" s="477"/>
      <c r="H24" s="477"/>
      <c r="I24" s="477"/>
      <c r="J24" s="477"/>
      <c r="K24" s="477"/>
      <c r="L24" s="477"/>
      <c r="M24" s="477"/>
      <c r="N24" s="477"/>
      <c r="O24" s="477"/>
      <c r="P24" s="153"/>
      <c r="Q24" s="153"/>
      <c r="R24" s="154"/>
      <c r="S24" s="154"/>
      <c r="T24" s="154"/>
      <c r="U24" s="154"/>
      <c r="V24" s="155"/>
      <c r="W24" s="479" t="str">
        <f>R17</f>
        <v>-</v>
      </c>
      <c r="X24" s="479"/>
      <c r="Y24" s="479"/>
      <c r="Z24" s="479"/>
      <c r="AA24" s="479"/>
      <c r="AB24" s="479" t="s">
        <v>174</v>
      </c>
      <c r="AC24" s="479"/>
      <c r="AD24" s="479"/>
      <c r="AE24" s="479"/>
      <c r="AF24" s="479"/>
      <c r="AG24" s="129"/>
      <c r="AH24" s="88" t="s">
        <v>202</v>
      </c>
      <c r="AI24" s="226" t="s">
        <v>203</v>
      </c>
      <c r="AJ24" s="88" t="s">
        <v>204</v>
      </c>
    </row>
    <row r="25" spans="1:36" s="1" customFormat="1" ht="15" customHeight="1" x14ac:dyDescent="0.2">
      <c r="A25" s="127"/>
      <c r="B25" s="529" t="s">
        <v>175</v>
      </c>
      <c r="C25" s="529"/>
      <c r="D25" s="529"/>
      <c r="E25" s="529"/>
      <c r="F25" s="228"/>
      <c r="G25" s="530"/>
      <c r="H25" s="530"/>
      <c r="I25" s="530"/>
      <c r="J25" s="530"/>
      <c r="K25" s="530"/>
      <c r="L25" s="530"/>
      <c r="M25" s="530"/>
      <c r="N25" s="530"/>
      <c r="O25" s="530"/>
      <c r="P25" s="530"/>
      <c r="Q25" s="530"/>
      <c r="R25" s="530"/>
      <c r="S25" s="530"/>
      <c r="T25" s="530"/>
      <c r="U25" s="530"/>
      <c r="V25" s="530"/>
      <c r="W25" s="557"/>
      <c r="X25" s="557"/>
      <c r="Y25" s="557"/>
      <c r="Z25" s="557"/>
      <c r="AA25" s="557"/>
      <c r="AB25" s="532">
        <v>-1</v>
      </c>
      <c r="AC25" s="532"/>
      <c r="AD25" s="532"/>
      <c r="AE25" s="532"/>
      <c r="AF25" s="532"/>
      <c r="AG25" s="129"/>
      <c r="AH25" s="88">
        <f>(W38-AJ25)/AI25</f>
        <v>6.887052341597796</v>
      </c>
      <c r="AI25" s="88">
        <f>(W31-W26)/(AB31-AB26)</f>
        <v>-7.2599999999999998E-2</v>
      </c>
      <c r="AJ25" s="230">
        <f>W26</f>
        <v>0.5</v>
      </c>
    </row>
    <row r="26" spans="1:36" s="1" customFormat="1" ht="15" customHeight="1" x14ac:dyDescent="0.2">
      <c r="A26" s="231"/>
      <c r="B26" s="533" t="s">
        <v>177</v>
      </c>
      <c r="C26" s="533"/>
      <c r="D26" s="533"/>
      <c r="E26" s="533"/>
      <c r="F26" s="233"/>
      <c r="G26" s="534"/>
      <c r="H26" s="534"/>
      <c r="I26" s="534"/>
      <c r="J26" s="534"/>
      <c r="K26" s="534"/>
      <c r="L26" s="534"/>
      <c r="M26" s="534"/>
      <c r="N26" s="534"/>
      <c r="O26" s="534"/>
      <c r="P26" s="534"/>
      <c r="Q26" s="534"/>
      <c r="R26" s="534"/>
      <c r="S26" s="534"/>
      <c r="T26" s="534"/>
      <c r="U26" s="534"/>
      <c r="V26" s="534"/>
      <c r="W26" s="572">
        <v>0.5</v>
      </c>
      <c r="X26" s="572"/>
      <c r="Y26" s="572"/>
      <c r="Z26" s="572"/>
      <c r="AA26" s="572"/>
      <c r="AB26" s="536">
        <v>0</v>
      </c>
      <c r="AC26" s="536"/>
      <c r="AD26" s="536"/>
      <c r="AE26" s="536"/>
      <c r="AF26" s="536"/>
      <c r="AG26" s="129"/>
    </row>
    <row r="27" spans="1:36" s="1" customFormat="1"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557">
        <v>0.42699999999999999</v>
      </c>
      <c r="X27" s="557"/>
      <c r="Y27" s="557"/>
      <c r="Z27" s="557"/>
      <c r="AA27" s="557"/>
      <c r="AB27" s="538">
        <v>1</v>
      </c>
      <c r="AC27" s="538"/>
      <c r="AD27" s="538"/>
      <c r="AE27" s="538"/>
      <c r="AF27" s="538"/>
      <c r="AG27" s="129"/>
    </row>
    <row r="28" spans="1:36" s="1" customFormat="1"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558">
        <v>0.35499999999999998</v>
      </c>
      <c r="X28" s="558"/>
      <c r="Y28" s="558"/>
      <c r="Z28" s="558"/>
      <c r="AA28" s="558"/>
      <c r="AB28" s="536">
        <v>2</v>
      </c>
      <c r="AC28" s="536"/>
      <c r="AD28" s="536"/>
      <c r="AE28" s="536"/>
      <c r="AF28" s="536"/>
      <c r="AG28" s="129"/>
    </row>
    <row r="29" spans="1:36" s="1" customFormat="1" ht="15" customHeight="1" x14ac:dyDescent="0.2">
      <c r="A29" s="127"/>
      <c r="B29" s="529" t="s">
        <v>179</v>
      </c>
      <c r="C29" s="529"/>
      <c r="D29" s="529"/>
      <c r="E29" s="529"/>
      <c r="F29" s="228"/>
      <c r="G29" s="530"/>
      <c r="H29" s="530"/>
      <c r="I29" s="530"/>
      <c r="J29" s="530"/>
      <c r="K29" s="530"/>
      <c r="L29" s="530"/>
      <c r="M29" s="530"/>
      <c r="N29" s="530"/>
      <c r="O29" s="530"/>
      <c r="P29" s="530"/>
      <c r="Q29" s="530"/>
      <c r="R29" s="530"/>
      <c r="S29" s="530"/>
      <c r="T29" s="530"/>
      <c r="U29" s="530"/>
      <c r="V29" s="530"/>
      <c r="W29" s="573">
        <v>0.28199999999999997</v>
      </c>
      <c r="X29" s="573"/>
      <c r="Y29" s="573"/>
      <c r="Z29" s="573"/>
      <c r="AA29" s="573"/>
      <c r="AB29" s="532">
        <v>3</v>
      </c>
      <c r="AC29" s="532"/>
      <c r="AD29" s="532"/>
      <c r="AE29" s="532"/>
      <c r="AF29" s="532"/>
      <c r="AG29" s="129"/>
    </row>
    <row r="30" spans="1:36" s="1" customFormat="1" ht="12.75" hidden="1" customHeight="1" x14ac:dyDescent="0.2">
      <c r="A30" s="127"/>
      <c r="B30" s="158"/>
      <c r="C30" s="158"/>
      <c r="D30" s="158"/>
      <c r="E30" s="227"/>
      <c r="F30" s="228"/>
      <c r="G30" s="228"/>
      <c r="H30" s="228"/>
      <c r="I30" s="228"/>
      <c r="J30" s="228"/>
      <c r="K30" s="228"/>
      <c r="L30" s="228"/>
      <c r="M30" s="228"/>
      <c r="N30" s="228"/>
      <c r="O30" s="228"/>
      <c r="P30" s="228"/>
      <c r="Q30" s="228"/>
      <c r="R30" s="228"/>
      <c r="S30" s="228"/>
      <c r="T30" s="228"/>
      <c r="U30" s="228"/>
      <c r="V30" s="229"/>
      <c r="W30" s="573">
        <v>0.21</v>
      </c>
      <c r="X30" s="573"/>
      <c r="Y30" s="573"/>
      <c r="Z30" s="573"/>
      <c r="AA30" s="573"/>
      <c r="AB30" s="532">
        <v>4</v>
      </c>
      <c r="AC30" s="532"/>
      <c r="AD30" s="532"/>
      <c r="AE30" s="532"/>
      <c r="AF30" s="532"/>
      <c r="AG30" s="129"/>
    </row>
    <row r="31" spans="1:36" s="1" customFormat="1" ht="15" customHeight="1" x14ac:dyDescent="0.2">
      <c r="A31" s="231"/>
      <c r="B31" s="533" t="s">
        <v>181</v>
      </c>
      <c r="C31" s="533"/>
      <c r="D31" s="533"/>
      <c r="E31" s="533"/>
      <c r="F31" s="233"/>
      <c r="G31" s="534"/>
      <c r="H31" s="534"/>
      <c r="I31" s="534"/>
      <c r="J31" s="534"/>
      <c r="K31" s="534"/>
      <c r="L31" s="534"/>
      <c r="M31" s="534"/>
      <c r="N31" s="534"/>
      <c r="O31" s="534"/>
      <c r="P31" s="534"/>
      <c r="Q31" s="534"/>
      <c r="R31" s="534"/>
      <c r="S31" s="534"/>
      <c r="T31" s="534"/>
      <c r="U31" s="534"/>
      <c r="V31" s="534"/>
      <c r="W31" s="558">
        <v>0.13700000000000001</v>
      </c>
      <c r="X31" s="558"/>
      <c r="Y31" s="558"/>
      <c r="Z31" s="558"/>
      <c r="AA31" s="558"/>
      <c r="AB31" s="536">
        <v>5</v>
      </c>
      <c r="AC31" s="536"/>
      <c r="AD31" s="536"/>
      <c r="AE31" s="536"/>
      <c r="AF31" s="536"/>
      <c r="AG31" s="129"/>
    </row>
    <row r="32" spans="1:36" s="1" customFormat="1"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s="1" customFormat="1"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s="1" customFormat="1" ht="400.5" customHeight="1" x14ac:dyDescent="0.2">
      <c r="A34" s="171"/>
      <c r="B34" s="494" t="s">
        <v>226</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s="1" customFormat="1" ht="375" customHeight="1" x14ac:dyDescent="0.2">
      <c r="A35" s="171"/>
      <c r="B35" s="494" t="s">
        <v>227</v>
      </c>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129"/>
    </row>
    <row r="36" spans="1:39" s="1" customFormat="1"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s="1" customFormat="1" ht="15.75" customHeight="1" x14ac:dyDescent="0.2">
      <c r="A38" s="125"/>
      <c r="B38" s="499" t="s">
        <v>185</v>
      </c>
      <c r="C38" s="499"/>
      <c r="D38" s="499"/>
      <c r="E38" s="499"/>
      <c r="F38" s="499"/>
      <c r="G38" s="499"/>
      <c r="H38" s="499"/>
      <c r="I38" s="499"/>
      <c r="J38" s="499"/>
      <c r="K38" s="499"/>
      <c r="L38" s="499"/>
      <c r="M38" s="499"/>
      <c r="N38" s="499"/>
      <c r="O38" s="499"/>
      <c r="P38" s="499"/>
      <c r="Q38" s="499"/>
      <c r="R38" s="499"/>
      <c r="S38" s="499"/>
      <c r="T38" s="499"/>
      <c r="U38" s="499"/>
      <c r="V38" s="499"/>
      <c r="W38" s="574"/>
      <c r="X38" s="574"/>
      <c r="Y38" s="574"/>
      <c r="Z38" s="574"/>
      <c r="AA38" s="574"/>
      <c r="AB38" s="498" t="str">
        <f>R17</f>
        <v>-</v>
      </c>
      <c r="AC38" s="498"/>
      <c r="AD38" s="498"/>
      <c r="AE38" s="498"/>
      <c r="AF38" s="498"/>
      <c r="AG38" s="129"/>
    </row>
    <row r="39" spans="1:39" s="1" customFormat="1" ht="3"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s="1" customFormat="1"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IF(W38="","",IF(W38&gt;W26,AB25,IF(W38&lt;W31,AB31,AH25)))</f>
        <v/>
      </c>
      <c r="AC40" s="575"/>
      <c r="AD40" s="575"/>
      <c r="AE40" s="575"/>
      <c r="AF40" s="575"/>
      <c r="AG40" s="129"/>
    </row>
    <row r="41" spans="1:39" s="1" customFormat="1" ht="9"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s="1" customFormat="1"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s="1" customFormat="1"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s="1" customFormat="1"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s="1" customFormat="1" ht="3.95"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s="1" customFormat="1" ht="15.75" x14ac:dyDescent="0.2">
      <c r="A47" s="125"/>
      <c r="B47" s="142" t="s">
        <v>188</v>
      </c>
      <c r="C47" s="151"/>
      <c r="D47" s="142"/>
      <c r="E47" s="142"/>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69" t="s">
        <v>172</v>
      </c>
      <c r="AC47" s="569"/>
      <c r="AD47" s="569"/>
      <c r="AE47" s="569"/>
      <c r="AF47" s="569"/>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71" s="1" customFormat="1" ht="12.75" customHeight="1" x14ac:dyDescent="0.2">
      <c r="A49" s="270"/>
      <c r="B49" s="544" t="s">
        <v>228</v>
      </c>
      <c r="C49" s="544"/>
      <c r="D49" s="544"/>
      <c r="E49" s="544"/>
      <c r="F49" s="544"/>
      <c r="G49" s="576" t="s">
        <v>229</v>
      </c>
      <c r="H49" s="576"/>
      <c r="I49" s="576"/>
      <c r="J49" s="576" t="s">
        <v>230</v>
      </c>
      <c r="K49" s="576"/>
      <c r="L49" s="576"/>
      <c r="M49" s="576" t="s">
        <v>231</v>
      </c>
      <c r="N49" s="576"/>
      <c r="O49" s="576"/>
      <c r="P49" s="241"/>
      <c r="Q49" s="576" t="s">
        <v>232</v>
      </c>
      <c r="R49" s="576"/>
      <c r="S49" s="576"/>
      <c r="T49" s="576" t="s">
        <v>233</v>
      </c>
      <c r="U49" s="576"/>
      <c r="V49" s="576"/>
      <c r="W49" s="577" t="s">
        <v>46</v>
      </c>
      <c r="X49" s="577"/>
      <c r="Y49" s="577"/>
      <c r="Z49" s="577"/>
      <c r="AA49" s="577"/>
      <c r="AB49" s="546" t="s">
        <v>46</v>
      </c>
      <c r="AC49" s="546"/>
      <c r="AD49" s="546"/>
      <c r="AE49" s="546"/>
      <c r="AF49" s="546"/>
      <c r="AG49" s="129"/>
    </row>
    <row r="50" spans="1:71" s="174" customFormat="1" ht="3" customHeight="1" x14ac:dyDescent="0.2">
      <c r="A50" s="271"/>
      <c r="B50" s="242"/>
      <c r="C50" s="243"/>
      <c r="D50" s="244"/>
      <c r="E50" s="244"/>
      <c r="F50" s="244"/>
      <c r="G50" s="244"/>
      <c r="H50" s="244"/>
      <c r="I50" s="244"/>
      <c r="J50" s="244"/>
      <c r="K50" s="244"/>
      <c r="L50" s="244"/>
      <c r="M50" s="244"/>
      <c r="N50" s="244"/>
      <c r="O50" s="244"/>
      <c r="P50" s="242"/>
      <c r="Q50" s="244"/>
      <c r="R50" s="244"/>
      <c r="S50" s="244"/>
      <c r="T50" s="244"/>
      <c r="U50" s="244"/>
      <c r="V50" s="244"/>
      <c r="W50" s="245"/>
      <c r="X50" s="245"/>
      <c r="Y50" s="245"/>
      <c r="Z50" s="245"/>
      <c r="AA50" s="246"/>
      <c r="AB50" s="245"/>
      <c r="AC50" s="245"/>
      <c r="AD50" s="245"/>
      <c r="AE50" s="245"/>
      <c r="AF50" s="245"/>
      <c r="AG50" s="134"/>
    </row>
    <row r="51" spans="1:71" s="1" customFormat="1" ht="12.75" customHeight="1" x14ac:dyDescent="0.2">
      <c r="A51" s="272"/>
      <c r="B51" s="544" t="s">
        <v>234</v>
      </c>
      <c r="C51" s="544"/>
      <c r="D51" s="544"/>
      <c r="E51" s="544"/>
      <c r="F51" s="544"/>
      <c r="G51" s="578" t="s">
        <v>15</v>
      </c>
      <c r="H51" s="578"/>
      <c r="I51" s="578"/>
      <c r="J51" s="578" t="s">
        <v>15</v>
      </c>
      <c r="K51" s="578"/>
      <c r="L51" s="578"/>
      <c r="M51" s="578" t="s">
        <v>15</v>
      </c>
      <c r="N51" s="578"/>
      <c r="O51" s="578"/>
      <c r="P51" s="241"/>
      <c r="Q51" s="578" t="s">
        <v>15</v>
      </c>
      <c r="R51" s="578"/>
      <c r="S51" s="578"/>
      <c r="T51" s="578" t="s">
        <v>15</v>
      </c>
      <c r="U51" s="578"/>
      <c r="V51" s="578"/>
      <c r="W51" s="579" t="s">
        <v>46</v>
      </c>
      <c r="X51" s="579"/>
      <c r="Y51" s="579"/>
      <c r="Z51" s="579"/>
      <c r="AA51" s="579"/>
      <c r="AB51" s="546" t="s">
        <v>46</v>
      </c>
      <c r="AC51" s="546"/>
      <c r="AD51" s="546"/>
      <c r="AE51" s="546"/>
      <c r="AF51" s="546"/>
      <c r="AG51" s="129"/>
    </row>
    <row r="52" spans="1:71" s="174" customFormat="1" ht="3" customHeight="1" x14ac:dyDescent="0.2">
      <c r="A52" s="271"/>
      <c r="B52" s="242"/>
      <c r="C52" s="243"/>
      <c r="D52" s="244"/>
      <c r="E52" s="244"/>
      <c r="F52" s="244"/>
      <c r="G52" s="244"/>
      <c r="H52" s="244"/>
      <c r="I52" s="244"/>
      <c r="J52" s="244"/>
      <c r="K52" s="244"/>
      <c r="L52" s="244"/>
      <c r="M52" s="244"/>
      <c r="N52" s="244"/>
      <c r="O52" s="244"/>
      <c r="P52" s="242"/>
      <c r="Q52" s="244"/>
      <c r="R52" s="244"/>
      <c r="S52" s="244"/>
      <c r="T52" s="244"/>
      <c r="U52" s="244"/>
      <c r="V52" s="244"/>
      <c r="W52" s="245"/>
      <c r="X52" s="245"/>
      <c r="Y52" s="245"/>
      <c r="Z52" s="245"/>
      <c r="AA52" s="246"/>
      <c r="AB52" s="245"/>
      <c r="AC52" s="245"/>
      <c r="AD52" s="245"/>
      <c r="AE52" s="245"/>
      <c r="AF52" s="245"/>
      <c r="AG52" s="134"/>
    </row>
    <row r="53" spans="1:71" s="1" customFormat="1" ht="12.75" customHeight="1" x14ac:dyDescent="0.2">
      <c r="A53" s="272"/>
      <c r="B53" s="544" t="s">
        <v>235</v>
      </c>
      <c r="C53" s="544"/>
      <c r="D53" s="544"/>
      <c r="E53" s="544"/>
      <c r="F53" s="544"/>
      <c r="G53" s="578" t="s">
        <v>15</v>
      </c>
      <c r="H53" s="578"/>
      <c r="I53" s="578"/>
      <c r="J53" s="578" t="s">
        <v>15</v>
      </c>
      <c r="K53" s="578"/>
      <c r="L53" s="578"/>
      <c r="M53" s="578" t="s">
        <v>15</v>
      </c>
      <c r="N53" s="578"/>
      <c r="O53" s="578"/>
      <c r="P53" s="241"/>
      <c r="Q53" s="578" t="s">
        <v>15</v>
      </c>
      <c r="R53" s="578"/>
      <c r="S53" s="578"/>
      <c r="T53" s="578" t="s">
        <v>15</v>
      </c>
      <c r="U53" s="578"/>
      <c r="V53" s="578"/>
      <c r="W53" s="579" t="s">
        <v>46</v>
      </c>
      <c r="X53" s="579"/>
      <c r="Y53" s="579"/>
      <c r="Z53" s="579"/>
      <c r="AA53" s="579"/>
      <c r="AB53" s="546" t="s">
        <v>46</v>
      </c>
      <c r="AC53" s="546"/>
      <c r="AD53" s="546"/>
      <c r="AE53" s="546"/>
      <c r="AF53" s="546"/>
      <c r="AG53" s="129"/>
    </row>
    <row r="54" spans="1:71" s="174" customFormat="1" ht="3" customHeight="1" x14ac:dyDescent="0.2">
      <c r="A54" s="271"/>
      <c r="B54" s="242"/>
      <c r="C54" s="243"/>
      <c r="D54" s="244"/>
      <c r="E54" s="244"/>
      <c r="F54" s="244"/>
      <c r="G54" s="244"/>
      <c r="H54" s="244"/>
      <c r="I54" s="244"/>
      <c r="J54" s="244"/>
      <c r="K54" s="244"/>
      <c r="L54" s="244"/>
      <c r="M54" s="244"/>
      <c r="N54" s="244"/>
      <c r="O54" s="244"/>
      <c r="P54" s="242"/>
      <c r="Q54" s="244"/>
      <c r="R54" s="244"/>
      <c r="S54" s="244"/>
      <c r="T54" s="244"/>
      <c r="U54" s="244"/>
      <c r="V54" s="244"/>
      <c r="W54" s="245"/>
      <c r="X54" s="245"/>
      <c r="Y54" s="245"/>
      <c r="Z54" s="245"/>
      <c r="AA54" s="246"/>
      <c r="AB54" s="134"/>
      <c r="AC54" s="134"/>
      <c r="AD54" s="134"/>
      <c r="AE54" s="134"/>
      <c r="AF54" s="134"/>
      <c r="AG54" s="134"/>
    </row>
    <row r="55" spans="1:71" s="1" customFormat="1" ht="12.75" customHeight="1" x14ac:dyDescent="0.2">
      <c r="A55" s="272"/>
      <c r="B55" s="544" t="s">
        <v>236</v>
      </c>
      <c r="C55" s="544"/>
      <c r="D55" s="544"/>
      <c r="E55" s="544"/>
      <c r="F55" s="544"/>
      <c r="G55" s="578" t="s">
        <v>15</v>
      </c>
      <c r="H55" s="578"/>
      <c r="I55" s="578"/>
      <c r="J55" s="578" t="s">
        <v>15</v>
      </c>
      <c r="K55" s="578"/>
      <c r="L55" s="578"/>
      <c r="M55" s="578" t="s">
        <v>15</v>
      </c>
      <c r="N55" s="578"/>
      <c r="O55" s="578"/>
      <c r="P55" s="241"/>
      <c r="Q55" s="578" t="s">
        <v>15</v>
      </c>
      <c r="R55" s="578"/>
      <c r="S55" s="578"/>
      <c r="T55" s="578" t="s">
        <v>15</v>
      </c>
      <c r="U55" s="578"/>
      <c r="V55" s="578"/>
      <c r="W55" s="579" t="s">
        <v>46</v>
      </c>
      <c r="X55" s="579"/>
      <c r="Y55" s="579"/>
      <c r="Z55" s="579"/>
      <c r="AA55" s="579"/>
      <c r="AB55" s="508" t="s">
        <v>237</v>
      </c>
      <c r="AC55" s="508"/>
      <c r="AD55" s="508"/>
      <c r="AE55" s="508"/>
      <c r="AF55" s="508"/>
      <c r="AG55" s="129"/>
    </row>
    <row r="56" spans="1:71" s="174" customFormat="1" ht="3" customHeight="1" x14ac:dyDescent="0.2">
      <c r="A56" s="271"/>
      <c r="B56" s="242"/>
      <c r="C56" s="243"/>
      <c r="D56" s="244"/>
      <c r="E56" s="244"/>
      <c r="F56" s="244"/>
      <c r="G56" s="244"/>
      <c r="H56" s="244"/>
      <c r="I56" s="244"/>
      <c r="J56" s="244"/>
      <c r="K56" s="244"/>
      <c r="L56" s="244"/>
      <c r="M56" s="244"/>
      <c r="N56" s="244"/>
      <c r="O56" s="244"/>
      <c r="P56" s="242"/>
      <c r="Q56" s="244"/>
      <c r="R56" s="244"/>
      <c r="S56" s="244"/>
      <c r="T56" s="244"/>
      <c r="U56" s="244"/>
      <c r="V56" s="244"/>
      <c r="W56" s="245"/>
      <c r="X56" s="245"/>
      <c r="Y56" s="245"/>
      <c r="Z56" s="245"/>
      <c r="AA56" s="246"/>
      <c r="AB56" s="245"/>
      <c r="AC56" s="245"/>
      <c r="AD56" s="245"/>
      <c r="AE56" s="245"/>
      <c r="AF56" s="245"/>
      <c r="AG56" s="134"/>
    </row>
    <row r="57" spans="1:71" s="1" customFormat="1"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48"/>
      <c r="X57" s="548"/>
      <c r="Y57" s="548"/>
      <c r="Z57" s="548"/>
      <c r="AA57" s="548"/>
      <c r="AB57" s="508"/>
      <c r="AC57" s="508"/>
      <c r="AD57" s="508"/>
      <c r="AE57" s="508"/>
      <c r="AF57" s="508"/>
      <c r="AG57" s="129"/>
    </row>
    <row r="58" spans="1:71" s="1" customFormat="1"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71" s="1" customFormat="1"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48"/>
      <c r="X59" s="548"/>
      <c r="Y59" s="548"/>
      <c r="Z59" s="548"/>
      <c r="AA59" s="548"/>
      <c r="AB59" s="508"/>
      <c r="AC59" s="508"/>
      <c r="AD59" s="508"/>
      <c r="AE59" s="508"/>
      <c r="AF59" s="508"/>
      <c r="AG59" s="129"/>
    </row>
    <row r="60" spans="1:71" s="1" customFormat="1"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71" s="1" customFormat="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48"/>
      <c r="X61" s="548"/>
      <c r="Y61" s="548"/>
      <c r="Z61" s="548"/>
      <c r="AA61" s="548"/>
      <c r="AB61" s="508"/>
      <c r="AC61" s="508"/>
      <c r="AD61" s="508"/>
      <c r="AE61" s="508"/>
      <c r="AF61" s="508"/>
      <c r="AG61" s="129"/>
    </row>
    <row r="62" spans="1:71" s="1" customFormat="1"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71" s="1" customFormat="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48"/>
      <c r="X63" s="548"/>
      <c r="Y63" s="548"/>
      <c r="Z63" s="548"/>
      <c r="AA63" s="548"/>
      <c r="AB63" s="508"/>
      <c r="AC63" s="508"/>
      <c r="AD63" s="508"/>
      <c r="AE63" s="508"/>
      <c r="AF63" s="508"/>
      <c r="AG63" s="12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50"/>
      <c r="BK63" s="550"/>
      <c r="BL63" s="550"/>
      <c r="BM63" s="550"/>
      <c r="BN63" s="550"/>
      <c r="BO63" s="551" t="s">
        <v>211</v>
      </c>
      <c r="BP63" s="551"/>
      <c r="BQ63" s="551"/>
      <c r="BR63" s="551"/>
      <c r="BS63" s="551"/>
    </row>
    <row r="64" spans="1:71" s="1" customFormat="1"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c r="AO64" s="249"/>
      <c r="AP64" s="250"/>
      <c r="AQ64" s="251"/>
      <c r="AR64" s="251"/>
      <c r="AS64" s="251"/>
      <c r="AT64" s="251"/>
      <c r="AU64" s="251"/>
      <c r="AV64" s="251"/>
      <c r="AW64" s="251"/>
      <c r="AX64" s="251"/>
      <c r="AY64" s="249"/>
      <c r="AZ64" s="249"/>
      <c r="BA64" s="249"/>
      <c r="BB64" s="249"/>
      <c r="BC64" s="249"/>
      <c r="BD64" s="249"/>
      <c r="BE64" s="249"/>
      <c r="BF64" s="249"/>
      <c r="BG64" s="249"/>
      <c r="BH64" s="249"/>
      <c r="BI64" s="249"/>
      <c r="BJ64" s="252"/>
      <c r="BK64" s="252"/>
      <c r="BL64" s="252"/>
      <c r="BM64" s="252"/>
      <c r="BN64" s="253"/>
      <c r="BO64" s="252"/>
      <c r="BP64" s="252"/>
      <c r="BQ64" s="252"/>
      <c r="BR64" s="252"/>
      <c r="BS64" s="252"/>
    </row>
    <row r="65" spans="1:71" s="1" customFormat="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48"/>
      <c r="X65" s="548"/>
      <c r="Y65" s="548"/>
      <c r="Z65" s="548"/>
      <c r="AA65" s="548"/>
      <c r="AB65" s="508"/>
      <c r="AC65" s="508"/>
      <c r="AD65" s="508"/>
      <c r="AE65" s="508"/>
      <c r="AF65" s="508"/>
      <c r="AG65" s="12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50"/>
      <c r="BK65" s="550"/>
      <c r="BL65" s="550"/>
      <c r="BM65" s="550"/>
      <c r="BN65" s="550"/>
      <c r="BO65" s="551" t="s">
        <v>203</v>
      </c>
      <c r="BP65" s="551"/>
      <c r="BQ65" s="551"/>
      <c r="BR65" s="551"/>
      <c r="BS65" s="551"/>
    </row>
    <row r="66" spans="1:71" s="1" customFormat="1"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c r="AO66" s="252"/>
      <c r="AP66" s="254"/>
      <c r="AQ66" s="251"/>
      <c r="AR66" s="251"/>
      <c r="AS66" s="251"/>
      <c r="AT66" s="251"/>
      <c r="AU66" s="255"/>
      <c r="AV66" s="255"/>
      <c r="AW66" s="255"/>
      <c r="AX66" s="255"/>
      <c r="AY66" s="252"/>
      <c r="AZ66" s="252"/>
      <c r="BA66" s="252"/>
      <c r="BB66" s="252"/>
      <c r="BC66" s="252"/>
      <c r="BD66" s="252"/>
      <c r="BE66" s="252"/>
      <c r="BF66" s="252"/>
      <c r="BG66" s="252"/>
      <c r="BH66" s="252"/>
      <c r="BI66" s="252"/>
      <c r="BJ66" s="252"/>
      <c r="BK66" s="252"/>
      <c r="BL66" s="252"/>
      <c r="BM66" s="252"/>
      <c r="BN66" s="253"/>
      <c r="BO66" s="252"/>
      <c r="BP66" s="252"/>
      <c r="BQ66" s="252"/>
      <c r="BR66" s="252"/>
      <c r="BS66" s="252"/>
    </row>
    <row r="67" spans="1:71" s="1" customFormat="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48"/>
      <c r="X67" s="548"/>
      <c r="Y67" s="548"/>
      <c r="Z67" s="548"/>
      <c r="AA67" s="548"/>
      <c r="AB67" s="508"/>
      <c r="AC67" s="508"/>
      <c r="AD67" s="508"/>
      <c r="AE67" s="508"/>
      <c r="AF67" s="508"/>
      <c r="AG67" s="12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50"/>
      <c r="BK67" s="550"/>
      <c r="BL67" s="550"/>
      <c r="BM67" s="550"/>
      <c r="BN67" s="550"/>
      <c r="BO67" s="551" t="s">
        <v>212</v>
      </c>
      <c r="BP67" s="551"/>
      <c r="BQ67" s="551"/>
      <c r="BR67" s="551"/>
      <c r="BS67" s="551"/>
    </row>
    <row r="68" spans="1:71" s="1" customFormat="1"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71" s="1" customFormat="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48"/>
      <c r="X69" s="548"/>
      <c r="Y69" s="548"/>
      <c r="Z69" s="548"/>
      <c r="AA69" s="548"/>
      <c r="AB69" s="508"/>
      <c r="AC69" s="508"/>
      <c r="AD69" s="508"/>
      <c r="AE69" s="508"/>
      <c r="AF69" s="508"/>
      <c r="AG69" s="129"/>
    </row>
    <row r="70" spans="1:71" s="1" customFormat="1"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71" s="1" customFormat="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48"/>
      <c r="X71" s="548"/>
      <c r="Y71" s="548"/>
      <c r="Z71" s="548"/>
      <c r="AA71" s="548"/>
      <c r="AB71" s="508"/>
      <c r="AC71" s="508"/>
      <c r="AD71" s="508"/>
      <c r="AE71" s="508"/>
      <c r="AF71" s="508"/>
      <c r="AG71" s="129"/>
    </row>
    <row r="72" spans="1:71" s="1" customFormat="1"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71" s="1" customFormat="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48"/>
      <c r="X73" s="548"/>
      <c r="Y73" s="548"/>
      <c r="Z73" s="548"/>
      <c r="AA73" s="548"/>
      <c r="AB73" s="508"/>
      <c r="AC73" s="508"/>
      <c r="AD73" s="508"/>
      <c r="AE73" s="508"/>
      <c r="AF73" s="508"/>
      <c r="AG73" s="129"/>
    </row>
    <row r="74" spans="1:71" s="1" customFormat="1"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256"/>
      <c r="X74" s="202"/>
      <c r="Y74" s="199"/>
      <c r="Z74" s="199"/>
      <c r="AA74" s="199"/>
      <c r="AB74" s="199"/>
      <c r="AC74" s="199"/>
      <c r="AD74" s="199"/>
      <c r="AE74" s="199"/>
      <c r="AF74" s="199"/>
      <c r="AG74" s="129"/>
    </row>
    <row r="75" spans="1:71" s="1" customFormat="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48"/>
      <c r="X75" s="548"/>
      <c r="Y75" s="548"/>
      <c r="Z75" s="548"/>
      <c r="AA75" s="548"/>
      <c r="AB75" s="508"/>
      <c r="AC75" s="508"/>
      <c r="AD75" s="508"/>
      <c r="AE75" s="508"/>
      <c r="AF75" s="508"/>
      <c r="AG75" s="129"/>
    </row>
    <row r="76" spans="1:71" s="1" customFormat="1"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71" s="1" customFormat="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48"/>
      <c r="X77" s="548"/>
      <c r="Y77" s="548"/>
      <c r="Z77" s="548"/>
      <c r="AA77" s="548"/>
      <c r="AB77" s="508"/>
      <c r="AC77" s="508"/>
      <c r="AD77" s="508"/>
      <c r="AE77" s="508"/>
      <c r="AF77" s="508"/>
      <c r="AG77" s="129"/>
    </row>
    <row r="78" spans="1:71" s="1" customFormat="1"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71" s="1" customFormat="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48"/>
      <c r="X79" s="548"/>
      <c r="Y79" s="548"/>
      <c r="Z79" s="548"/>
      <c r="AA79" s="548"/>
      <c r="AB79" s="508"/>
      <c r="AC79" s="508"/>
      <c r="AD79" s="508"/>
      <c r="AE79" s="508"/>
      <c r="AF79" s="508"/>
      <c r="AG79" s="129"/>
    </row>
    <row r="80" spans="1:71" s="1" customFormat="1"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41" s="1" customFormat="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48"/>
      <c r="X81" s="548"/>
      <c r="Y81" s="548"/>
      <c r="Z81" s="548"/>
      <c r="AA81" s="548"/>
      <c r="AB81" s="508"/>
      <c r="AC81" s="508"/>
      <c r="AD81" s="508"/>
      <c r="AE81" s="508"/>
      <c r="AF81" s="508"/>
      <c r="AG81" s="129"/>
    </row>
    <row r="82" spans="1:41" s="1" customFormat="1"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41" s="1" customFormat="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48"/>
      <c r="X83" s="548"/>
      <c r="Y83" s="548"/>
      <c r="Z83" s="548"/>
      <c r="AA83" s="548"/>
      <c r="AB83" s="508"/>
      <c r="AC83" s="508"/>
      <c r="AD83" s="508"/>
      <c r="AE83" s="508"/>
      <c r="AF83" s="508"/>
      <c r="AG83" s="129"/>
    </row>
    <row r="84" spans="1:41" s="1" customFormat="1"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41" s="1" customFormat="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48"/>
      <c r="X85" s="548"/>
      <c r="Y85" s="548"/>
      <c r="Z85" s="548"/>
      <c r="AA85" s="548"/>
      <c r="AB85" s="508"/>
      <c r="AC85" s="508"/>
      <c r="AD85" s="508"/>
      <c r="AE85" s="508"/>
      <c r="AF85" s="508"/>
      <c r="AG85" s="129"/>
    </row>
    <row r="86" spans="1:41" s="1" customFormat="1"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41" s="1" customFormat="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48"/>
      <c r="X87" s="548"/>
      <c r="Y87" s="548"/>
      <c r="Z87" s="548"/>
      <c r="AA87" s="548"/>
      <c r="AB87" s="508"/>
      <c r="AC87" s="508"/>
      <c r="AD87" s="508"/>
      <c r="AE87" s="508"/>
      <c r="AF87" s="508"/>
      <c r="AG87" s="129"/>
    </row>
    <row r="88" spans="1:41" s="1" customFormat="1" ht="3" hidden="1"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41" s="1" customFormat="1"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41"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41" s="1" customFormat="1" ht="36" customHeight="1" x14ac:dyDescent="0.2">
      <c r="A91" s="183"/>
      <c r="B91" s="506" t="s">
        <v>238</v>
      </c>
      <c r="C91" s="506"/>
      <c r="D91" s="506"/>
      <c r="E91" s="506"/>
      <c r="F91" s="506"/>
      <c r="G91" s="506"/>
      <c r="H91" s="506"/>
      <c r="I91" s="506"/>
      <c r="J91" s="506"/>
      <c r="K91" s="506"/>
      <c r="L91" s="506"/>
      <c r="M91" s="506"/>
      <c r="N91" s="506"/>
      <c r="O91" s="506"/>
      <c r="P91" s="506"/>
      <c r="Q91" s="506"/>
      <c r="R91" s="506"/>
      <c r="S91" s="506"/>
      <c r="T91" s="506"/>
      <c r="U91" s="506"/>
      <c r="V91" s="506"/>
      <c r="W91" s="513" t="s">
        <v>15</v>
      </c>
      <c r="X91" s="513"/>
      <c r="Y91" s="513"/>
      <c r="Z91" s="513"/>
      <c r="AA91" s="513"/>
      <c r="AB91" s="513"/>
      <c r="AC91" s="513"/>
      <c r="AD91" s="513"/>
      <c r="AE91" s="513"/>
      <c r="AF91" s="513"/>
      <c r="AG91" s="129"/>
    </row>
    <row r="92" spans="1:41" s="1" customFormat="1" ht="3"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245"/>
      <c r="X92" s="245"/>
      <c r="Y92" s="245"/>
      <c r="Z92" s="245"/>
      <c r="AA92" s="245"/>
      <c r="AB92" s="245"/>
      <c r="AC92" s="245"/>
      <c r="AD92" s="245"/>
      <c r="AE92" s="245"/>
      <c r="AF92" s="245"/>
      <c r="AG92" s="129"/>
    </row>
    <row r="93" spans="1:41" s="1" customFormat="1" ht="12.75" customHeight="1" x14ac:dyDescent="0.2">
      <c r="A93" s="183"/>
      <c r="B93" s="506" t="s">
        <v>221</v>
      </c>
      <c r="C93" s="506"/>
      <c r="D93" s="506"/>
      <c r="E93" s="506"/>
      <c r="F93" s="506"/>
      <c r="G93" s="506"/>
      <c r="H93" s="506"/>
      <c r="I93" s="506"/>
      <c r="J93" s="506"/>
      <c r="K93" s="506"/>
      <c r="L93" s="506"/>
      <c r="M93" s="506"/>
      <c r="N93" s="506"/>
      <c r="O93" s="506"/>
      <c r="P93" s="506"/>
      <c r="Q93" s="506"/>
      <c r="R93" s="506"/>
      <c r="S93" s="506"/>
      <c r="T93" s="506"/>
      <c r="U93" s="506"/>
      <c r="V93" s="506"/>
      <c r="W93" s="513" t="s">
        <v>15</v>
      </c>
      <c r="X93" s="513"/>
      <c r="Y93" s="513"/>
      <c r="Z93" s="513"/>
      <c r="AA93" s="513"/>
      <c r="AB93" s="513"/>
      <c r="AC93" s="513"/>
      <c r="AD93" s="513"/>
      <c r="AE93" s="513"/>
      <c r="AF93" s="513"/>
      <c r="AG93" s="129"/>
      <c r="AL93" s="173"/>
    </row>
    <row r="94" spans="1:41" s="1" customFormat="1" ht="3" customHeight="1" x14ac:dyDescent="0.2">
      <c r="A94" s="133"/>
      <c r="B94" s="186"/>
      <c r="C94" s="187"/>
      <c r="D94" s="136"/>
      <c r="E94" s="136"/>
      <c r="F94" s="136"/>
      <c r="G94" s="136"/>
      <c r="H94" s="136"/>
      <c r="I94" s="136"/>
      <c r="J94" s="136"/>
      <c r="K94" s="136"/>
      <c r="L94" s="186"/>
      <c r="M94" s="186"/>
      <c r="N94" s="186"/>
      <c r="O94" s="186"/>
      <c r="P94" s="186"/>
      <c r="Q94" s="186"/>
      <c r="R94" s="186"/>
      <c r="S94" s="186"/>
      <c r="T94" s="186"/>
      <c r="U94" s="186"/>
      <c r="V94" s="186"/>
      <c r="W94" s="245"/>
      <c r="X94" s="245"/>
      <c r="Y94" s="245"/>
      <c r="Z94" s="245"/>
      <c r="AA94" s="245"/>
      <c r="AB94" s="245"/>
      <c r="AC94" s="245"/>
      <c r="AD94" s="245"/>
      <c r="AE94" s="245"/>
      <c r="AF94" s="245"/>
      <c r="AG94" s="129"/>
    </row>
    <row r="95" spans="1:41" s="1" customFormat="1" ht="58.5" customHeight="1" x14ac:dyDescent="0.2">
      <c r="A95" s="183"/>
      <c r="B95" s="506" t="s">
        <v>239</v>
      </c>
      <c r="C95" s="506"/>
      <c r="D95" s="506"/>
      <c r="E95" s="506"/>
      <c r="F95" s="506"/>
      <c r="G95" s="506"/>
      <c r="H95" s="506"/>
      <c r="I95" s="506"/>
      <c r="J95" s="506"/>
      <c r="K95" s="506"/>
      <c r="L95" s="506"/>
      <c r="M95" s="506"/>
      <c r="N95" s="506"/>
      <c r="O95" s="506"/>
      <c r="P95" s="506"/>
      <c r="Q95" s="506"/>
      <c r="R95" s="506"/>
      <c r="S95" s="506"/>
      <c r="T95" s="506"/>
      <c r="U95" s="506"/>
      <c r="V95" s="506"/>
      <c r="W95" s="513" t="s">
        <v>15</v>
      </c>
      <c r="X95" s="513"/>
      <c r="Y95" s="513"/>
      <c r="Z95" s="513"/>
      <c r="AA95" s="513"/>
      <c r="AB95" s="513"/>
      <c r="AC95" s="513"/>
      <c r="AD95" s="513"/>
      <c r="AE95" s="513"/>
      <c r="AF95" s="513"/>
      <c r="AG95" s="129"/>
      <c r="AO95" s="207"/>
    </row>
    <row r="96" spans="1:41" s="1" customFormat="1" ht="3" hidden="1" customHeight="1" x14ac:dyDescent="0.2">
      <c r="A96" s="133"/>
      <c r="B96" s="134"/>
      <c r="C96" s="135"/>
      <c r="D96" s="136"/>
      <c r="E96" s="136"/>
      <c r="F96" s="136"/>
      <c r="G96" s="136"/>
      <c r="H96" s="137"/>
      <c r="I96" s="137"/>
      <c r="J96" s="137"/>
      <c r="K96" s="137"/>
      <c r="L96" s="134"/>
      <c r="M96" s="134"/>
      <c r="N96" s="134"/>
      <c r="O96" s="134"/>
      <c r="P96" s="134"/>
      <c r="Q96" s="134"/>
      <c r="R96" s="134"/>
      <c r="S96" s="134"/>
      <c r="T96" s="134"/>
      <c r="U96" s="134"/>
      <c r="V96" s="134"/>
      <c r="W96" s="245"/>
      <c r="X96" s="245"/>
      <c r="Y96" s="245"/>
      <c r="Z96" s="245"/>
      <c r="AA96" s="245"/>
      <c r="AB96" s="245"/>
      <c r="AC96" s="245"/>
      <c r="AD96" s="245"/>
      <c r="AE96" s="245"/>
      <c r="AF96" s="245"/>
      <c r="AG96" s="129"/>
    </row>
    <row r="97" spans="1:41" s="1" customFormat="1" ht="16.5" hidden="1" customHeight="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13"/>
      <c r="X97" s="513"/>
      <c r="Y97" s="513"/>
      <c r="Z97" s="513"/>
      <c r="AA97" s="513"/>
      <c r="AB97" s="513"/>
      <c r="AC97" s="513"/>
      <c r="AD97" s="513"/>
      <c r="AE97" s="513"/>
      <c r="AF97" s="513"/>
      <c r="AG97" s="129"/>
    </row>
    <row r="98" spans="1:41" s="1" customFormat="1" ht="3" hidden="1" customHeight="1" x14ac:dyDescent="0.2">
      <c r="A98" s="133"/>
      <c r="B98" s="245"/>
      <c r="C98" s="273"/>
      <c r="D98" s="244"/>
      <c r="E98" s="244"/>
      <c r="F98" s="244"/>
      <c r="G98" s="244"/>
      <c r="H98" s="274"/>
      <c r="I98" s="274"/>
      <c r="J98" s="274"/>
      <c r="K98" s="274"/>
      <c r="L98" s="245"/>
      <c r="M98" s="245"/>
      <c r="N98" s="245"/>
      <c r="O98" s="245"/>
      <c r="P98" s="245"/>
      <c r="Q98" s="245"/>
      <c r="R98" s="245"/>
      <c r="S98" s="245"/>
      <c r="T98" s="245"/>
      <c r="U98" s="245"/>
      <c r="V98" s="245"/>
      <c r="W98" s="245"/>
      <c r="X98" s="245"/>
      <c r="Y98" s="245"/>
      <c r="Z98" s="245"/>
      <c r="AA98" s="245"/>
      <c r="AB98" s="245"/>
      <c r="AC98" s="245"/>
      <c r="AD98" s="245"/>
      <c r="AE98" s="245"/>
      <c r="AF98" s="245"/>
      <c r="AG98" s="129"/>
    </row>
    <row r="99" spans="1:41" s="1" customFormat="1" ht="29.25" hidden="1" customHeight="1" x14ac:dyDescent="0.2">
      <c r="A99" s="183"/>
      <c r="B99" s="544"/>
      <c r="C99" s="544"/>
      <c r="D99" s="544"/>
      <c r="E99" s="544"/>
      <c r="F99" s="544"/>
      <c r="G99" s="544"/>
      <c r="H99" s="544"/>
      <c r="I99" s="544"/>
      <c r="J99" s="544"/>
      <c r="K99" s="544"/>
      <c r="L99" s="544"/>
      <c r="M99" s="544"/>
      <c r="N99" s="544"/>
      <c r="O99" s="544"/>
      <c r="P99" s="544"/>
      <c r="Q99" s="544"/>
      <c r="R99" s="544"/>
      <c r="S99" s="544"/>
      <c r="T99" s="544"/>
      <c r="U99" s="544"/>
      <c r="V99" s="544"/>
      <c r="W99" s="513"/>
      <c r="X99" s="513"/>
      <c r="Y99" s="513"/>
      <c r="Z99" s="513"/>
      <c r="AA99" s="513"/>
      <c r="AB99" s="513"/>
      <c r="AC99" s="513"/>
      <c r="AD99" s="513"/>
      <c r="AE99" s="513"/>
      <c r="AF99" s="513"/>
      <c r="AG99" s="129"/>
    </row>
    <row r="100" spans="1:41" s="1" customFormat="1" ht="3" hidden="1" customHeight="1" x14ac:dyDescent="0.2">
      <c r="A100" s="133"/>
      <c r="B100" s="245"/>
      <c r="C100" s="273"/>
      <c r="D100" s="244"/>
      <c r="E100" s="244"/>
      <c r="F100" s="244"/>
      <c r="G100" s="244"/>
      <c r="H100" s="274"/>
      <c r="I100" s="274"/>
      <c r="J100" s="274"/>
      <c r="K100" s="274"/>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129"/>
    </row>
    <row r="101" spans="1:41" s="1" customFormat="1" ht="24.75" hidden="1" customHeight="1" x14ac:dyDescent="0.2">
      <c r="A101" s="183"/>
      <c r="B101" s="544"/>
      <c r="C101" s="544"/>
      <c r="D101" s="544"/>
      <c r="E101" s="544"/>
      <c r="F101" s="544"/>
      <c r="G101" s="544"/>
      <c r="H101" s="544"/>
      <c r="I101" s="544"/>
      <c r="J101" s="544"/>
      <c r="K101" s="544"/>
      <c r="L101" s="544"/>
      <c r="M101" s="544"/>
      <c r="N101" s="544"/>
      <c r="O101" s="544"/>
      <c r="P101" s="544"/>
      <c r="Q101" s="544"/>
      <c r="R101" s="544"/>
      <c r="S101" s="544"/>
      <c r="T101" s="544"/>
      <c r="U101" s="544"/>
      <c r="V101" s="544"/>
      <c r="W101" s="513"/>
      <c r="X101" s="513"/>
      <c r="Y101" s="513"/>
      <c r="Z101" s="513"/>
      <c r="AA101" s="513"/>
      <c r="AB101" s="513"/>
      <c r="AC101" s="513"/>
      <c r="AD101" s="513"/>
      <c r="AE101" s="513"/>
      <c r="AF101" s="513"/>
      <c r="AG101" s="129"/>
    </row>
    <row r="102" spans="1:41" s="1" customFormat="1" ht="3" customHeight="1" x14ac:dyDescent="0.2">
      <c r="A102" s="133"/>
      <c r="B102" s="242"/>
      <c r="C102" s="243"/>
      <c r="D102" s="244"/>
      <c r="E102" s="244"/>
      <c r="F102" s="244"/>
      <c r="G102" s="244"/>
      <c r="H102" s="244"/>
      <c r="I102" s="244"/>
      <c r="J102" s="244"/>
      <c r="K102" s="244"/>
      <c r="L102" s="242"/>
      <c r="M102" s="242"/>
      <c r="N102" s="242"/>
      <c r="O102" s="242"/>
      <c r="P102" s="242"/>
      <c r="Q102" s="242"/>
      <c r="R102" s="242"/>
      <c r="S102" s="242"/>
      <c r="T102" s="242"/>
      <c r="U102" s="242"/>
      <c r="V102" s="242"/>
      <c r="W102" s="245"/>
      <c r="X102" s="245"/>
      <c r="Y102" s="245"/>
      <c r="Z102" s="245"/>
      <c r="AA102" s="245"/>
      <c r="AB102" s="245"/>
      <c r="AC102" s="245"/>
      <c r="AD102" s="245"/>
      <c r="AE102" s="245"/>
      <c r="AF102" s="245"/>
      <c r="AG102" s="129"/>
    </row>
    <row r="103" spans="1:41" s="1" customFormat="1" ht="12.75" hidden="1" customHeight="1" x14ac:dyDescent="0.2">
      <c r="A103" s="183"/>
      <c r="B103" s="544"/>
      <c r="C103" s="544"/>
      <c r="D103" s="544"/>
      <c r="E103" s="544"/>
      <c r="F103" s="544"/>
      <c r="G103" s="544"/>
      <c r="H103" s="544"/>
      <c r="I103" s="544"/>
      <c r="J103" s="544"/>
      <c r="K103" s="544"/>
      <c r="L103" s="544"/>
      <c r="M103" s="544"/>
      <c r="N103" s="544"/>
      <c r="O103" s="544"/>
      <c r="P103" s="544"/>
      <c r="Q103" s="544"/>
      <c r="R103" s="544"/>
      <c r="S103" s="544"/>
      <c r="T103" s="544"/>
      <c r="U103" s="544"/>
      <c r="V103" s="544"/>
      <c r="W103" s="553"/>
      <c r="X103" s="553"/>
      <c r="Y103" s="553"/>
      <c r="Z103" s="553"/>
      <c r="AA103" s="553"/>
      <c r="AB103" s="553"/>
      <c r="AC103" s="553"/>
      <c r="AD103" s="553"/>
      <c r="AE103" s="553"/>
      <c r="AF103" s="553"/>
      <c r="AG103" s="129"/>
    </row>
    <row r="104" spans="1:41" s="1" customFormat="1" ht="12.75" hidden="1" customHeight="1" x14ac:dyDescent="0.2">
      <c r="A104" s="133"/>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134"/>
      <c r="X104" s="134"/>
      <c r="Y104" s="134"/>
      <c r="Z104" s="134"/>
      <c r="AA104" s="134"/>
      <c r="AB104" s="134"/>
      <c r="AC104" s="134"/>
      <c r="AD104" s="134"/>
      <c r="AE104" s="134"/>
      <c r="AF104" s="134"/>
      <c r="AG104" s="129"/>
    </row>
    <row r="105" spans="1:41" s="1" customFormat="1" ht="12.75" hidden="1" customHeight="1" x14ac:dyDescent="0.2">
      <c r="A105" s="183"/>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13"/>
      <c r="X105" s="513"/>
      <c r="Y105" s="513"/>
      <c r="Z105" s="513"/>
      <c r="AA105" s="513"/>
      <c r="AB105" s="513"/>
      <c r="AC105" s="513"/>
      <c r="AD105" s="513"/>
      <c r="AE105" s="513"/>
      <c r="AF105" s="513"/>
      <c r="AG105" s="129"/>
    </row>
    <row r="106" spans="1:41" s="1" customFormat="1" ht="12.75" hidden="1" customHeight="1" x14ac:dyDescent="0.2">
      <c r="A106" s="133"/>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134"/>
      <c r="X106" s="134"/>
      <c r="Y106" s="134"/>
      <c r="Z106" s="134"/>
      <c r="AA106" s="134"/>
      <c r="AB106" s="134"/>
      <c r="AC106" s="134"/>
      <c r="AD106" s="134"/>
      <c r="AE106" s="134"/>
      <c r="AF106" s="134"/>
      <c r="AG106" s="129"/>
    </row>
    <row r="107" spans="1:41" s="1" customFormat="1" ht="25.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s="1" customFormat="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s="1" customFormat="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09"/>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209"/>
      <c r="AH112" s="172"/>
      <c r="AI112" s="172"/>
      <c r="AJ112" s="172"/>
      <c r="AK112" s="172"/>
      <c r="AL112" s="1"/>
      <c r="AM112" s="1"/>
    </row>
    <row r="113" spans="1:39" s="174" customFormat="1" ht="2.25" hidden="1"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hidden="1"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s="1" customFormat="1"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s="1" customFormat="1" ht="51.75" customHeight="1" x14ac:dyDescent="0.2">
      <c r="A116" s="133"/>
      <c r="B116" s="571" t="s">
        <v>240</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129"/>
      <c r="AL116" s="174"/>
      <c r="AM116" s="174"/>
    </row>
    <row r="117" spans="1:39" s="1" customFormat="1"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s="1" customFormat="1"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s="1" customFormat="1"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s="1" customFormat="1" ht="66" customHeight="1" x14ac:dyDescent="0.2">
      <c r="A120" s="133"/>
      <c r="B120" s="509" t="s">
        <v>241</v>
      </c>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s="1" customFormat="1"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s="1" customFormat="1"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s="1" customFormat="1"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62">
    <mergeCell ref="B112:AF112"/>
    <mergeCell ref="B116:AF116"/>
    <mergeCell ref="B120:AF120"/>
    <mergeCell ref="A123:AF123"/>
    <mergeCell ref="B106:V106"/>
    <mergeCell ref="B107:V107"/>
    <mergeCell ref="W107:AF107"/>
    <mergeCell ref="B108:V108"/>
    <mergeCell ref="B109:E109"/>
    <mergeCell ref="F109:V109"/>
    <mergeCell ref="W109:AF109"/>
    <mergeCell ref="B101:V101"/>
    <mergeCell ref="W101:AF101"/>
    <mergeCell ref="B103:V103"/>
    <mergeCell ref="W103:AF103"/>
    <mergeCell ref="B104:V104"/>
    <mergeCell ref="B105:V105"/>
    <mergeCell ref="W105:AF105"/>
    <mergeCell ref="B95:V95"/>
    <mergeCell ref="W95:AF95"/>
    <mergeCell ref="B97:V97"/>
    <mergeCell ref="W97:AF97"/>
    <mergeCell ref="B99:V99"/>
    <mergeCell ref="W99:AF99"/>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7:V67"/>
    <mergeCell ref="W67:AA67"/>
    <mergeCell ref="AB67:AF67"/>
    <mergeCell ref="AO67:BI67"/>
    <mergeCell ref="BJ67:BN67"/>
    <mergeCell ref="BO67:BS67"/>
    <mergeCell ref="AO63:BI63"/>
    <mergeCell ref="BJ63:BN63"/>
    <mergeCell ref="BO63:BS63"/>
    <mergeCell ref="B65:V65"/>
    <mergeCell ref="W65:AA65"/>
    <mergeCell ref="AB65:AF65"/>
    <mergeCell ref="AO65:BI65"/>
    <mergeCell ref="BJ65:BN65"/>
    <mergeCell ref="BO65:BS65"/>
    <mergeCell ref="B61:V61"/>
    <mergeCell ref="W61:AA61"/>
    <mergeCell ref="AB61:AF61"/>
    <mergeCell ref="B63:V63"/>
    <mergeCell ref="W63:AA63"/>
    <mergeCell ref="AB63:AF63"/>
    <mergeCell ref="B57:V57"/>
    <mergeCell ref="W57:AA57"/>
    <mergeCell ref="AB57:AF57"/>
    <mergeCell ref="B59:V59"/>
    <mergeCell ref="W59:AA59"/>
    <mergeCell ref="AB59:AF59"/>
    <mergeCell ref="W53:AA53"/>
    <mergeCell ref="AB53:AF53"/>
    <mergeCell ref="B55:F55"/>
    <mergeCell ref="G55:I55"/>
    <mergeCell ref="J55:L55"/>
    <mergeCell ref="M55:O55"/>
    <mergeCell ref="Q55:S55"/>
    <mergeCell ref="T55:V55"/>
    <mergeCell ref="W55:AA55"/>
    <mergeCell ref="AB55:AF55"/>
    <mergeCell ref="B53:F53"/>
    <mergeCell ref="G53:I53"/>
    <mergeCell ref="J53:L53"/>
    <mergeCell ref="M53:O53"/>
    <mergeCell ref="Q53:S53"/>
    <mergeCell ref="T53:V53"/>
    <mergeCell ref="W49:AA49"/>
    <mergeCell ref="AB49:AF49"/>
    <mergeCell ref="B51:F51"/>
    <mergeCell ref="G51:I51"/>
    <mergeCell ref="J51:L51"/>
    <mergeCell ref="M51:O51"/>
    <mergeCell ref="Q51:S51"/>
    <mergeCell ref="T51:V51"/>
    <mergeCell ref="W51:AA51"/>
    <mergeCell ref="AB51:AF51"/>
    <mergeCell ref="B49:F49"/>
    <mergeCell ref="G49:I49"/>
    <mergeCell ref="J49:L49"/>
    <mergeCell ref="M49:O49"/>
    <mergeCell ref="Q49:S49"/>
    <mergeCell ref="T49:V49"/>
    <mergeCell ref="B42:V42"/>
    <mergeCell ref="AB42:AF42"/>
    <mergeCell ref="B44:AF44"/>
    <mergeCell ref="B45:AF45"/>
    <mergeCell ref="W47:AA47"/>
    <mergeCell ref="AB47:AF47"/>
    <mergeCell ref="B34:AF34"/>
    <mergeCell ref="B35:AF35"/>
    <mergeCell ref="B38:V38"/>
    <mergeCell ref="W38:AA38"/>
    <mergeCell ref="AB38:AF38"/>
    <mergeCell ref="B40:V40"/>
    <mergeCell ref="AB40:AF40"/>
    <mergeCell ref="W30:AA30"/>
    <mergeCell ref="AB30:AF30"/>
    <mergeCell ref="B31:E31"/>
    <mergeCell ref="G31:V31"/>
    <mergeCell ref="W31:AA31"/>
    <mergeCell ref="AB31:AF31"/>
    <mergeCell ref="W28:AA28"/>
    <mergeCell ref="AB28:AF28"/>
    <mergeCell ref="B29:E29"/>
    <mergeCell ref="G29:V29"/>
    <mergeCell ref="W29:AA29"/>
    <mergeCell ref="AB29:AF29"/>
    <mergeCell ref="B26:E26"/>
    <mergeCell ref="G26:V26"/>
    <mergeCell ref="W26:AA26"/>
    <mergeCell ref="AB26:AF26"/>
    <mergeCell ref="W27:AA27"/>
    <mergeCell ref="AB27:AF27"/>
    <mergeCell ref="B17:O19"/>
    <mergeCell ref="R17:AF19"/>
    <mergeCell ref="B24:O24"/>
    <mergeCell ref="W24:AA24"/>
    <mergeCell ref="AB24:AF24"/>
    <mergeCell ref="B25:E25"/>
    <mergeCell ref="G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conditionalFormatting sqref="W105:AF105">
    <cfRule type="expression" dxfId="23" priority="1" stopIfTrue="1">
      <formula>B105="-"</formula>
    </cfRule>
  </conditionalFormatting>
  <conditionalFormatting sqref="B105:V105">
    <cfRule type="expression" dxfId="22" priority="2" stopIfTrue="1">
      <formula>$B$105="-"</formula>
    </cfRule>
  </conditionalFormatting>
  <conditionalFormatting sqref="B103:AF103">
    <cfRule type="expression" dxfId="21" priority="3" stopIfTrue="1">
      <formula>$B$103="-"</formula>
    </cfRule>
  </conditionalFormatting>
  <conditionalFormatting sqref="B91:V91 B93:V93 W95:AF95">
    <cfRule type="expression" dxfId="20" priority="4" stopIfTrue="1">
      <formula>$B$95="-"</formula>
    </cfRule>
  </conditionalFormatting>
  <conditionalFormatting sqref="B95:V95 B97:V97 W93:AF93">
    <cfRule type="expression" dxfId="19" priority="5" stopIfTrue="1">
      <formula>$B$93="-"</formula>
    </cfRule>
  </conditionalFormatting>
  <conditionalFormatting sqref="Q1:V1">
    <cfRule type="expression" dxfId="18" priority="6" stopIfTrue="1">
      <formula>$Q$1="esercizio"</formula>
    </cfRule>
    <cfRule type="expression" dxfId="17" priority="7" stopIfTrue="1">
      <formula>$Q$1="progetto"</formula>
    </cfRule>
    <cfRule type="expression" dxfId="16" priority="8" stopIfTrue="1">
      <formula>$Q$1="as built"</formula>
    </cfRule>
  </conditionalFormatting>
  <conditionalFormatting sqref="A122:AF122">
    <cfRule type="expression" dxfId="15" priority="9" stopIfTrue="1">
      <formula>$Q$1="progetto"</formula>
    </cfRule>
    <cfRule type="expression" dxfId="14" priority="10" stopIfTrue="1">
      <formula>$Q$1="as built"</formula>
    </cfRule>
    <cfRule type="expression" dxfId="13" priority="11" stopIfTrue="1">
      <formula>$Q$1="esercizio"</formula>
    </cfRule>
  </conditionalFormatting>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SheetLayoutView="100" workbookViewId="0">
      <selection activeCell="Q18" sqref="Q18"/>
    </sheetView>
  </sheetViews>
  <sheetFormatPr defaultColWidth="0" defaultRowHeight="12.75" zeroHeight="1" x14ac:dyDescent="0.2"/>
  <cols>
    <col min="1" max="1" width="4.28515625" style="218" customWidth="1"/>
    <col min="2" max="7" width="3.42578125" style="219" customWidth="1"/>
    <col min="8" max="8" width="3.28515625" style="219" customWidth="1"/>
    <col min="9" max="15" width="3.42578125" style="219" customWidth="1"/>
    <col min="16" max="16" width="0.42578125" style="219" customWidth="1"/>
    <col min="17" max="32" width="3.42578125" style="219" customWidth="1"/>
    <col min="33" max="33" width="1.42578125" style="219" customWidth="1"/>
    <col min="34" max="16384" width="0" style="219" hidden="1"/>
  </cols>
  <sheetData>
    <row r="1" spans="1:35" s="1" customFormat="1" ht="18.75" customHeight="1" x14ac:dyDescent="0.2">
      <c r="A1" s="125"/>
      <c r="B1" s="465" t="s">
        <v>164</v>
      </c>
      <c r="C1" s="465"/>
      <c r="D1" s="465"/>
      <c r="E1" s="466" t="str">
        <f>'ELENCO CRITERI'!A39</f>
        <v>2.1.6</v>
      </c>
      <c r="F1" s="466"/>
      <c r="G1" s="466"/>
      <c r="H1" s="466"/>
      <c r="I1" s="466"/>
      <c r="J1" s="467"/>
      <c r="K1" s="467"/>
      <c r="L1" s="467"/>
      <c r="M1" s="467"/>
      <c r="N1" s="467"/>
      <c r="O1" s="467"/>
      <c r="P1" s="128"/>
      <c r="Q1" s="468" t="str">
        <f>PROGETTO!A5</f>
        <v>Protocollo Sintetico</v>
      </c>
      <c r="R1" s="468"/>
      <c r="S1" s="468"/>
      <c r="T1" s="468"/>
      <c r="U1" s="468"/>
      <c r="V1" s="468"/>
      <c r="W1" s="468" t="str">
        <f>PROGETTO!F68</f>
        <v xml:space="preserve">Protocollo ITACA CAMPANIA </v>
      </c>
      <c r="X1" s="468"/>
      <c r="Y1" s="468"/>
      <c r="Z1" s="468"/>
      <c r="AA1" s="468"/>
      <c r="AB1" s="468" t="str">
        <f>PROGETTO!A6</f>
        <v>Residenziale</v>
      </c>
      <c r="AC1" s="468"/>
      <c r="AD1" s="468"/>
      <c r="AE1" s="468"/>
      <c r="AF1" s="468"/>
      <c r="AG1" s="129"/>
    </row>
    <row r="2" spans="1:35" s="132" customFormat="1" ht="2.25" customHeight="1" x14ac:dyDescent="0.2">
      <c r="A2" s="130"/>
      <c r="B2" s="66"/>
      <c r="C2" s="66"/>
      <c r="D2" s="66"/>
      <c r="E2" s="66"/>
      <c r="F2" s="66"/>
      <c r="G2" s="66"/>
      <c r="H2" s="66"/>
      <c r="I2" s="66"/>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1:35" s="1" customFormat="1" x14ac:dyDescent="0.2">
      <c r="A3" s="125"/>
      <c r="B3" s="469" t="str">
        <f>'ELENCO CRITERI'!B39</f>
        <v>Inerzia termica dell’edificio</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129"/>
    </row>
    <row r="4" spans="1:35" s="1" customFormat="1" ht="3" customHeight="1" x14ac:dyDescent="0.2">
      <c r="A4" s="133"/>
      <c r="B4" s="134"/>
      <c r="C4" s="135"/>
      <c r="D4" s="136"/>
      <c r="E4" s="136"/>
      <c r="F4" s="136"/>
      <c r="G4" s="136"/>
      <c r="H4" s="137"/>
      <c r="I4" s="137"/>
      <c r="J4" s="137"/>
      <c r="K4" s="137"/>
      <c r="L4" s="134"/>
      <c r="M4" s="134"/>
      <c r="N4" s="134"/>
      <c r="O4" s="134"/>
      <c r="P4" s="134"/>
      <c r="Q4" s="134"/>
      <c r="R4" s="134"/>
      <c r="S4" s="134"/>
      <c r="T4" s="134"/>
      <c r="U4" s="134"/>
      <c r="V4" s="134"/>
      <c r="W4" s="134"/>
      <c r="X4" s="134"/>
      <c r="Y4" s="134"/>
      <c r="Z4" s="134"/>
      <c r="AA4" s="134"/>
      <c r="AB4" s="134"/>
      <c r="AC4" s="134"/>
      <c r="AD4" s="134"/>
      <c r="AE4" s="134"/>
      <c r="AF4" s="134"/>
      <c r="AG4" s="129"/>
    </row>
    <row r="5" spans="1:35" s="1" customFormat="1" ht="15.75" x14ac:dyDescent="0.2">
      <c r="A5" s="125"/>
      <c r="B5" s="142" t="s">
        <v>165</v>
      </c>
      <c r="C5" s="151"/>
      <c r="D5" s="142"/>
      <c r="E5" s="142"/>
      <c r="F5" s="142"/>
      <c r="G5" s="142"/>
      <c r="H5" s="142"/>
      <c r="I5" s="142"/>
      <c r="J5" s="142"/>
      <c r="K5" s="142"/>
      <c r="L5" s="142"/>
      <c r="M5" s="142"/>
      <c r="N5" s="142"/>
      <c r="O5" s="138"/>
      <c r="P5" s="142"/>
      <c r="Q5" s="142"/>
      <c r="R5" s="142" t="s">
        <v>166</v>
      </c>
      <c r="S5" s="142"/>
      <c r="T5" s="142"/>
      <c r="U5" s="142"/>
      <c r="V5" s="142"/>
      <c r="W5" s="142"/>
      <c r="X5" s="142"/>
      <c r="Y5" s="142"/>
      <c r="Z5" s="142"/>
      <c r="AA5" s="142"/>
      <c r="AB5" s="142"/>
      <c r="AC5" s="142"/>
      <c r="AD5" s="142"/>
      <c r="AE5" s="142"/>
      <c r="AF5" s="138"/>
      <c r="AG5" s="129"/>
      <c r="AI5" s="9"/>
    </row>
    <row r="6" spans="1:35" s="1" customFormat="1" ht="12.75" customHeight="1" x14ac:dyDescent="0.2">
      <c r="A6" s="127"/>
      <c r="B6" s="472" t="str">
        <f>'ELENCO CRITERI'!A13</f>
        <v>2. Consumo di risorse</v>
      </c>
      <c r="C6" s="472"/>
      <c r="D6" s="472"/>
      <c r="E6" s="472"/>
      <c r="F6" s="472"/>
      <c r="G6" s="472"/>
      <c r="H6" s="472"/>
      <c r="I6" s="472"/>
      <c r="J6" s="472"/>
      <c r="K6" s="472"/>
      <c r="L6" s="472"/>
      <c r="M6" s="472"/>
      <c r="N6" s="472"/>
      <c r="O6" s="472"/>
      <c r="P6" s="128"/>
      <c r="Q6" s="13"/>
      <c r="R6" s="555" t="str">
        <f>'ELENCO CRITERI'!A14</f>
        <v>2.1 Energia primaria non rinnovabile prevista durante il ciclo di vita</v>
      </c>
      <c r="S6" s="555"/>
      <c r="T6" s="555"/>
      <c r="U6" s="555"/>
      <c r="V6" s="555"/>
      <c r="W6" s="555"/>
      <c r="X6" s="555"/>
      <c r="Y6" s="555"/>
      <c r="Z6" s="555"/>
      <c r="AA6" s="555"/>
      <c r="AB6" s="555"/>
      <c r="AC6" s="555"/>
      <c r="AD6" s="555"/>
      <c r="AE6" s="555"/>
      <c r="AF6" s="555"/>
      <c r="AG6" s="129"/>
      <c r="AI6" s="9"/>
    </row>
    <row r="7" spans="1:35" s="1" customFormat="1" x14ac:dyDescent="0.2">
      <c r="A7" s="127"/>
      <c r="B7" s="472"/>
      <c r="C7" s="472"/>
      <c r="D7" s="472"/>
      <c r="E7" s="472"/>
      <c r="F7" s="472"/>
      <c r="G7" s="472"/>
      <c r="H7" s="472"/>
      <c r="I7" s="472"/>
      <c r="J7" s="472"/>
      <c r="K7" s="472"/>
      <c r="L7" s="472"/>
      <c r="M7" s="472"/>
      <c r="N7" s="472"/>
      <c r="O7" s="472"/>
      <c r="P7" s="128"/>
      <c r="Q7" s="13"/>
      <c r="R7" s="555"/>
      <c r="S7" s="555"/>
      <c r="T7" s="555"/>
      <c r="U7" s="555"/>
      <c r="V7" s="555"/>
      <c r="W7" s="555"/>
      <c r="X7" s="555"/>
      <c r="Y7" s="555"/>
      <c r="Z7" s="555"/>
      <c r="AA7" s="555"/>
      <c r="AB7" s="555"/>
      <c r="AC7" s="555"/>
      <c r="AD7" s="555"/>
      <c r="AE7" s="555"/>
      <c r="AF7" s="555"/>
      <c r="AG7" s="129"/>
    </row>
    <row r="8" spans="1:35" s="1" customFormat="1" ht="2.25" customHeight="1" x14ac:dyDescent="0.2">
      <c r="A8" s="147"/>
      <c r="B8" s="148"/>
      <c r="C8" s="148"/>
      <c r="D8" s="148"/>
      <c r="E8" s="148"/>
      <c r="F8" s="148"/>
      <c r="G8" s="148"/>
      <c r="H8" s="148"/>
      <c r="I8" s="148"/>
      <c r="J8" s="149"/>
      <c r="K8" s="149"/>
      <c r="L8" s="149"/>
      <c r="M8" s="149"/>
      <c r="N8" s="149"/>
      <c r="O8" s="149"/>
      <c r="P8" s="149"/>
      <c r="Q8" s="149"/>
      <c r="R8" s="149"/>
      <c r="S8" s="149"/>
      <c r="T8" s="149"/>
      <c r="U8" s="149"/>
      <c r="V8" s="149"/>
      <c r="W8" s="149"/>
      <c r="X8" s="149"/>
      <c r="Y8" s="149"/>
      <c r="Z8" s="149"/>
      <c r="AA8" s="149"/>
      <c r="AB8" s="149"/>
      <c r="AC8" s="149"/>
      <c r="AD8" s="149"/>
      <c r="AE8" s="149"/>
      <c r="AF8" s="149"/>
      <c r="AG8" s="129"/>
    </row>
    <row r="9" spans="1:35" s="1" customFormat="1" ht="3" customHeight="1" x14ac:dyDescent="0.2">
      <c r="A9" s="133"/>
      <c r="B9" s="134"/>
      <c r="C9" s="135"/>
      <c r="D9" s="136"/>
      <c r="E9" s="136"/>
      <c r="F9" s="136"/>
      <c r="G9" s="136"/>
      <c r="H9" s="137"/>
      <c r="I9" s="137"/>
      <c r="J9" s="137"/>
      <c r="K9" s="137"/>
      <c r="L9" s="134"/>
      <c r="M9" s="134"/>
      <c r="N9" s="134"/>
      <c r="O9" s="134"/>
      <c r="P9" s="128"/>
      <c r="Q9" s="134"/>
      <c r="R9" s="134"/>
      <c r="S9" s="134"/>
      <c r="T9" s="134"/>
      <c r="U9" s="134"/>
      <c r="V9" s="134"/>
      <c r="W9" s="134"/>
      <c r="X9" s="134"/>
      <c r="Y9" s="134"/>
      <c r="Z9" s="134"/>
      <c r="AA9" s="134"/>
      <c r="AB9" s="134"/>
      <c r="AC9" s="134"/>
      <c r="AD9" s="134"/>
      <c r="AE9" s="134"/>
      <c r="AF9" s="134"/>
      <c r="AG9" s="129"/>
    </row>
    <row r="10" spans="1:35" s="1" customFormat="1" ht="15.75" x14ac:dyDescent="0.2">
      <c r="A10" s="125"/>
      <c r="B10" s="142" t="s">
        <v>167</v>
      </c>
      <c r="C10" s="151"/>
      <c r="D10" s="142"/>
      <c r="E10" s="142"/>
      <c r="F10" s="142"/>
      <c r="G10" s="142"/>
      <c r="H10" s="142"/>
      <c r="I10" s="142"/>
      <c r="J10" s="142"/>
      <c r="K10" s="142"/>
      <c r="L10" s="142"/>
      <c r="M10" s="142"/>
      <c r="N10" s="142"/>
      <c r="O10" s="138"/>
      <c r="P10" s="142"/>
      <c r="Q10" s="142"/>
      <c r="R10" s="142" t="s">
        <v>168</v>
      </c>
      <c r="S10" s="142"/>
      <c r="T10" s="142"/>
      <c r="U10" s="142"/>
      <c r="V10" s="142"/>
      <c r="W10" s="142"/>
      <c r="X10" s="142"/>
      <c r="Y10" s="142"/>
      <c r="Z10" s="142"/>
      <c r="AA10" s="142"/>
      <c r="AB10" s="142"/>
      <c r="AC10" s="142"/>
      <c r="AD10" s="142"/>
      <c r="AE10" s="142"/>
      <c r="AF10" s="138"/>
      <c r="AG10" s="129"/>
    </row>
    <row r="11" spans="1:35" s="1" customFormat="1" ht="12.75" customHeight="1" x14ac:dyDescent="0.2">
      <c r="A11" s="127"/>
      <c r="B11" s="580" t="str">
        <f>'ELENCO CRITERI'!F41</f>
        <v>Mantenere buone condizioni di comfort termico negli ambienti interni nel periodo estivo, evitando il surriscaldamento dell’aria.</v>
      </c>
      <c r="C11" s="580"/>
      <c r="D11" s="580"/>
      <c r="E11" s="580"/>
      <c r="F11" s="580"/>
      <c r="G11" s="580"/>
      <c r="H11" s="580"/>
      <c r="I11" s="580"/>
      <c r="J11" s="580"/>
      <c r="K11" s="580"/>
      <c r="L11" s="580"/>
      <c r="M11" s="580"/>
      <c r="N11" s="580"/>
      <c r="O11" s="580"/>
      <c r="P11" s="128"/>
      <c r="Q11" s="13"/>
      <c r="R11" s="473" t="s">
        <v>169</v>
      </c>
      <c r="S11" s="473"/>
      <c r="T11" s="473"/>
      <c r="U11" s="473"/>
      <c r="V11" s="473"/>
      <c r="W11" s="473"/>
      <c r="X11" s="473"/>
      <c r="Y11" s="474" t="s">
        <v>170</v>
      </c>
      <c r="Z11" s="474"/>
      <c r="AA11" s="474"/>
      <c r="AB11" s="474"/>
      <c r="AC11" s="474"/>
      <c r="AD11" s="474"/>
      <c r="AE11" s="474"/>
      <c r="AF11" s="474"/>
      <c r="AG11" s="129"/>
    </row>
    <row r="12" spans="1:35" s="1" customFormat="1" x14ac:dyDescent="0.2">
      <c r="A12" s="127"/>
      <c r="B12" s="580"/>
      <c r="C12" s="580"/>
      <c r="D12" s="580"/>
      <c r="E12" s="580"/>
      <c r="F12" s="580"/>
      <c r="G12" s="580"/>
      <c r="H12" s="580"/>
      <c r="I12" s="580"/>
      <c r="J12" s="580"/>
      <c r="K12" s="580"/>
      <c r="L12" s="580"/>
      <c r="M12" s="580"/>
      <c r="N12" s="580"/>
      <c r="O12" s="580"/>
      <c r="P12" s="128"/>
      <c r="Q12" s="13"/>
      <c r="R12" s="475">
        <f>'PESATURA SISTEMA'!Q18</f>
        <v>0.25</v>
      </c>
      <c r="S12" s="475"/>
      <c r="T12" s="475"/>
      <c r="U12" s="475"/>
      <c r="V12" s="475"/>
      <c r="W12" s="475"/>
      <c r="X12" s="475"/>
      <c r="Y12" s="556">
        <f>'PESATURA SISTEMA'!R18</f>
        <v>9.6250000000000002E-2</v>
      </c>
      <c r="Z12" s="556"/>
      <c r="AA12" s="556"/>
      <c r="AB12" s="556"/>
      <c r="AC12" s="556"/>
      <c r="AD12" s="556"/>
      <c r="AE12" s="556"/>
      <c r="AF12" s="556"/>
      <c r="AG12" s="129"/>
    </row>
    <row r="13" spans="1:35" s="1" customFormat="1" ht="14.25" customHeight="1" x14ac:dyDescent="0.2">
      <c r="A13" s="133"/>
      <c r="B13" s="580"/>
      <c r="C13" s="580"/>
      <c r="D13" s="580"/>
      <c r="E13" s="580"/>
      <c r="F13" s="580"/>
      <c r="G13" s="580"/>
      <c r="H13" s="580"/>
      <c r="I13" s="580"/>
      <c r="J13" s="580"/>
      <c r="K13" s="580"/>
      <c r="L13" s="580"/>
      <c r="M13" s="580"/>
      <c r="N13" s="580"/>
      <c r="O13" s="580"/>
      <c r="P13" s="128"/>
      <c r="Q13" s="150"/>
      <c r="R13" s="475"/>
      <c r="S13" s="475"/>
      <c r="T13" s="475"/>
      <c r="U13" s="475"/>
      <c r="V13" s="475"/>
      <c r="W13" s="475"/>
      <c r="X13" s="475"/>
      <c r="Y13" s="556"/>
      <c r="Z13" s="556"/>
      <c r="AA13" s="556"/>
      <c r="AB13" s="556"/>
      <c r="AC13" s="556"/>
      <c r="AD13" s="556"/>
      <c r="AE13" s="556"/>
      <c r="AF13" s="556"/>
      <c r="AG13" s="129"/>
    </row>
    <row r="14" spans="1:35" s="1" customFormat="1" ht="2.25" customHeight="1" x14ac:dyDescent="0.2">
      <c r="A14" s="147"/>
      <c r="B14" s="148"/>
      <c r="C14" s="148"/>
      <c r="D14" s="148"/>
      <c r="E14" s="148"/>
      <c r="F14" s="148"/>
      <c r="G14" s="148"/>
      <c r="H14" s="148"/>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29"/>
    </row>
    <row r="15" spans="1:35" s="1" customFormat="1" ht="3" customHeight="1" x14ac:dyDescent="0.2">
      <c r="A15" s="133"/>
      <c r="B15" s="134"/>
      <c r="C15" s="135"/>
      <c r="D15" s="136"/>
      <c r="E15" s="136"/>
      <c r="F15" s="136"/>
      <c r="G15" s="136"/>
      <c r="H15" s="137"/>
      <c r="I15" s="137"/>
      <c r="J15" s="137"/>
      <c r="K15" s="137"/>
      <c r="L15" s="134"/>
      <c r="M15" s="134"/>
      <c r="N15" s="134"/>
      <c r="O15" s="134"/>
      <c r="P15" s="128"/>
      <c r="Q15" s="134"/>
      <c r="R15" s="134"/>
      <c r="S15" s="134"/>
      <c r="T15" s="134"/>
      <c r="U15" s="134"/>
      <c r="V15" s="134"/>
      <c r="W15" s="134"/>
      <c r="X15" s="134"/>
      <c r="Y15" s="134"/>
      <c r="Z15" s="134"/>
      <c r="AA15" s="134"/>
      <c r="AB15" s="134"/>
      <c r="AC15" s="134"/>
      <c r="AD15" s="134"/>
      <c r="AE15" s="134"/>
      <c r="AF15" s="134"/>
      <c r="AG15" s="129"/>
    </row>
    <row r="16" spans="1:35" s="1" customFormat="1" ht="15.75" x14ac:dyDescent="0.2">
      <c r="A16" s="125"/>
      <c r="B16" s="142" t="s">
        <v>171</v>
      </c>
      <c r="C16" s="151"/>
      <c r="D16" s="142"/>
      <c r="E16" s="142"/>
      <c r="F16" s="142"/>
      <c r="G16" s="142"/>
      <c r="H16" s="142"/>
      <c r="I16" s="142"/>
      <c r="J16" s="142"/>
      <c r="K16" s="142"/>
      <c r="L16" s="142"/>
      <c r="M16" s="142"/>
      <c r="N16" s="142"/>
      <c r="O16" s="142"/>
      <c r="P16" s="142"/>
      <c r="Q16" s="141"/>
      <c r="R16" s="142" t="s">
        <v>172</v>
      </c>
      <c r="S16" s="142"/>
      <c r="T16" s="142"/>
      <c r="U16" s="142"/>
      <c r="V16" s="142"/>
      <c r="W16" s="142"/>
      <c r="X16" s="142"/>
      <c r="Y16" s="142"/>
      <c r="Z16" s="142"/>
      <c r="AA16" s="142"/>
      <c r="AB16" s="142"/>
      <c r="AC16" s="142"/>
      <c r="AD16" s="142"/>
      <c r="AE16" s="142"/>
      <c r="AF16" s="138"/>
      <c r="AG16" s="129"/>
    </row>
    <row r="17" spans="1:36" s="1" customFormat="1" x14ac:dyDescent="0.2">
      <c r="A17" s="127"/>
      <c r="B17" s="555" t="str">
        <f>'ELENCO CRITERI'!F42</f>
        <v>Rapporto percentuale tra la trasmittanza termica periodica media di progetto degli elementi di involucro (Yiem) e la trasmittanza termica periodica media corrispondente ai valori limite di legge (Yiem,lim).</v>
      </c>
      <c r="C17" s="555"/>
      <c r="D17" s="555"/>
      <c r="E17" s="555"/>
      <c r="F17" s="555"/>
      <c r="G17" s="555"/>
      <c r="H17" s="555"/>
      <c r="I17" s="555"/>
      <c r="J17" s="555"/>
      <c r="K17" s="555"/>
      <c r="L17" s="555"/>
      <c r="M17" s="555"/>
      <c r="N17" s="555"/>
      <c r="O17" s="555"/>
      <c r="P17" s="128"/>
      <c r="Q17" s="13"/>
      <c r="R17" s="476" t="str">
        <f>'ELENCO CRITERI'!F43</f>
        <v>%</v>
      </c>
      <c r="S17" s="476"/>
      <c r="T17" s="476"/>
      <c r="U17" s="476"/>
      <c r="V17" s="476"/>
      <c r="W17" s="476"/>
      <c r="X17" s="476"/>
      <c r="Y17" s="476"/>
      <c r="Z17" s="476"/>
      <c r="AA17" s="476"/>
      <c r="AB17" s="476"/>
      <c r="AC17" s="476"/>
      <c r="AD17" s="476"/>
      <c r="AE17" s="476"/>
      <c r="AF17" s="476"/>
      <c r="AG17" s="129"/>
    </row>
    <row r="18" spans="1:36" s="1" customFormat="1" ht="39.75" customHeight="1" x14ac:dyDescent="0.2">
      <c r="A18" s="127"/>
      <c r="B18" s="555"/>
      <c r="C18" s="555"/>
      <c r="D18" s="555"/>
      <c r="E18" s="555"/>
      <c r="F18" s="555"/>
      <c r="G18" s="555"/>
      <c r="H18" s="555"/>
      <c r="I18" s="555"/>
      <c r="J18" s="555"/>
      <c r="K18" s="555"/>
      <c r="L18" s="555"/>
      <c r="M18" s="555"/>
      <c r="N18" s="555"/>
      <c r="O18" s="555"/>
      <c r="P18" s="128"/>
      <c r="Q18" s="13"/>
      <c r="R18" s="476"/>
      <c r="S18" s="476"/>
      <c r="T18" s="476"/>
      <c r="U18" s="476"/>
      <c r="V18" s="476"/>
      <c r="W18" s="476"/>
      <c r="X18" s="476"/>
      <c r="Y18" s="476"/>
      <c r="Z18" s="476"/>
      <c r="AA18" s="476"/>
      <c r="AB18" s="476"/>
      <c r="AC18" s="476"/>
      <c r="AD18" s="476"/>
      <c r="AE18" s="476"/>
      <c r="AF18" s="476"/>
      <c r="AG18" s="129"/>
    </row>
    <row r="19" spans="1:36" s="1" customFormat="1" ht="3.75" customHeight="1" x14ac:dyDescent="0.2">
      <c r="A19" s="133"/>
      <c r="B19" s="555"/>
      <c r="C19" s="555"/>
      <c r="D19" s="555"/>
      <c r="E19" s="555"/>
      <c r="F19" s="555"/>
      <c r="G19" s="555"/>
      <c r="H19" s="555"/>
      <c r="I19" s="555"/>
      <c r="J19" s="555"/>
      <c r="K19" s="555"/>
      <c r="L19" s="555"/>
      <c r="M19" s="555"/>
      <c r="N19" s="555"/>
      <c r="O19" s="555"/>
      <c r="P19" s="13"/>
      <c r="Q19" s="150"/>
      <c r="R19" s="476"/>
      <c r="S19" s="476"/>
      <c r="T19" s="476"/>
      <c r="U19" s="476"/>
      <c r="V19" s="476"/>
      <c r="W19" s="476"/>
      <c r="X19" s="476"/>
      <c r="Y19" s="476"/>
      <c r="Z19" s="476"/>
      <c r="AA19" s="476"/>
      <c r="AB19" s="476"/>
      <c r="AC19" s="476"/>
      <c r="AD19" s="476"/>
      <c r="AE19" s="476"/>
      <c r="AF19" s="476"/>
      <c r="AG19" s="129"/>
    </row>
    <row r="20" spans="1:36" s="1" customFormat="1" ht="2.25" customHeight="1" x14ac:dyDescent="0.2">
      <c r="A20" s="147"/>
      <c r="B20" s="148"/>
      <c r="C20" s="148"/>
      <c r="D20" s="148"/>
      <c r="E20" s="148"/>
      <c r="F20" s="148"/>
      <c r="G20" s="148"/>
      <c r="H20" s="148"/>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29"/>
    </row>
    <row r="21" spans="1:36" s="1" customFormat="1" ht="3" customHeight="1" x14ac:dyDescent="0.2">
      <c r="A21" s="133"/>
      <c r="B21" s="134"/>
      <c r="C21" s="135"/>
      <c r="D21" s="136"/>
      <c r="E21" s="136"/>
      <c r="F21" s="136"/>
      <c r="G21" s="136"/>
      <c r="H21" s="137"/>
      <c r="I21" s="137"/>
      <c r="J21" s="137"/>
      <c r="K21" s="137"/>
      <c r="L21" s="134"/>
      <c r="M21" s="134"/>
      <c r="N21" s="134"/>
      <c r="O21" s="134"/>
      <c r="P21" s="134"/>
      <c r="Q21" s="134"/>
      <c r="R21" s="134"/>
      <c r="S21" s="134"/>
      <c r="T21" s="134"/>
      <c r="U21" s="134"/>
      <c r="V21" s="134"/>
      <c r="W21" s="134"/>
      <c r="X21" s="134"/>
      <c r="Y21" s="134"/>
      <c r="Z21" s="134"/>
      <c r="AA21" s="134"/>
      <c r="AB21" s="134"/>
      <c r="AC21" s="134"/>
      <c r="AD21" s="134"/>
      <c r="AE21" s="134"/>
      <c r="AF21" s="134"/>
      <c r="AG21" s="129"/>
    </row>
    <row r="22" spans="1:36" s="1" customFormat="1" ht="15.75" customHeight="1" x14ac:dyDescent="0.2">
      <c r="A22" s="125"/>
      <c r="B22" s="142" t="s">
        <v>173</v>
      </c>
      <c r="C22" s="15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38"/>
      <c r="AG22" s="129"/>
    </row>
    <row r="23" spans="1:36" s="1" customFormat="1" ht="3.75" customHeight="1" x14ac:dyDescent="0.2">
      <c r="A23" s="127"/>
      <c r="B23" s="131"/>
      <c r="C23" s="152"/>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9"/>
    </row>
    <row r="24" spans="1:36" s="1" customFormat="1" ht="21" customHeight="1" x14ac:dyDescent="0.2">
      <c r="A24" s="125"/>
      <c r="B24" s="477"/>
      <c r="C24" s="477"/>
      <c r="D24" s="477"/>
      <c r="E24" s="477"/>
      <c r="F24" s="477"/>
      <c r="G24" s="477"/>
      <c r="H24" s="477"/>
      <c r="I24" s="477"/>
      <c r="J24" s="477"/>
      <c r="K24" s="477"/>
      <c r="L24" s="477"/>
      <c r="M24" s="477"/>
      <c r="N24" s="477"/>
      <c r="O24" s="477"/>
      <c r="P24" s="153"/>
      <c r="Q24" s="153"/>
      <c r="R24" s="154"/>
      <c r="S24" s="154"/>
      <c r="T24" s="154"/>
      <c r="U24" s="154"/>
      <c r="V24" s="155"/>
      <c r="W24" s="479" t="str">
        <f>R17</f>
        <v>%</v>
      </c>
      <c r="X24" s="479"/>
      <c r="Y24" s="479"/>
      <c r="Z24" s="479"/>
      <c r="AA24" s="479"/>
      <c r="AB24" s="528" t="s">
        <v>174</v>
      </c>
      <c r="AC24" s="528"/>
      <c r="AD24" s="528"/>
      <c r="AE24" s="528"/>
      <c r="AF24" s="528"/>
      <c r="AG24" s="129"/>
      <c r="AH24" s="88" t="s">
        <v>202</v>
      </c>
      <c r="AI24" s="226" t="s">
        <v>203</v>
      </c>
      <c r="AJ24" s="88" t="s">
        <v>204</v>
      </c>
    </row>
    <row r="25" spans="1:36" s="1" customFormat="1" ht="15" customHeight="1" x14ac:dyDescent="0.2">
      <c r="A25" s="127"/>
      <c r="B25" s="529" t="s">
        <v>175</v>
      </c>
      <c r="C25" s="529"/>
      <c r="D25" s="529"/>
      <c r="E25" s="529"/>
      <c r="F25" s="228"/>
      <c r="G25" s="530"/>
      <c r="H25" s="530"/>
      <c r="I25" s="530"/>
      <c r="J25" s="530"/>
      <c r="K25" s="530"/>
      <c r="L25" s="530"/>
      <c r="M25" s="530"/>
      <c r="N25" s="530"/>
      <c r="O25" s="530"/>
      <c r="P25" s="530"/>
      <c r="Q25" s="530"/>
      <c r="R25" s="530"/>
      <c r="S25" s="530"/>
      <c r="T25" s="530"/>
      <c r="U25" s="530"/>
      <c r="V25" s="530"/>
      <c r="W25" s="531" t="s">
        <v>216</v>
      </c>
      <c r="X25" s="531"/>
      <c r="Y25" s="531"/>
      <c r="Z25" s="531"/>
      <c r="AA25" s="531"/>
      <c r="AB25" s="532">
        <v>-1</v>
      </c>
      <c r="AC25" s="532"/>
      <c r="AD25" s="532"/>
      <c r="AE25" s="532"/>
      <c r="AF25" s="532"/>
      <c r="AG25" s="129"/>
      <c r="AH25" s="88">
        <f>(W38-AJ25)/AI25</f>
        <v>6.666666666666667</v>
      </c>
      <c r="AI25" s="88">
        <f>(W31-W26)/(AB31-AB26)</f>
        <v>-15</v>
      </c>
      <c r="AJ25" s="230">
        <f>W26</f>
        <v>100</v>
      </c>
    </row>
    <row r="26" spans="1:36" s="1" customFormat="1" ht="15" customHeight="1" x14ac:dyDescent="0.2">
      <c r="A26" s="231"/>
      <c r="B26" s="533" t="s">
        <v>177</v>
      </c>
      <c r="C26" s="533"/>
      <c r="D26" s="533"/>
      <c r="E26" s="533"/>
      <c r="F26" s="233"/>
      <c r="G26" s="534"/>
      <c r="H26" s="534"/>
      <c r="I26" s="534"/>
      <c r="J26" s="534"/>
      <c r="K26" s="534"/>
      <c r="L26" s="534"/>
      <c r="M26" s="534"/>
      <c r="N26" s="534"/>
      <c r="O26" s="534"/>
      <c r="P26" s="534"/>
      <c r="Q26" s="534"/>
      <c r="R26" s="534"/>
      <c r="S26" s="534"/>
      <c r="T26" s="534"/>
      <c r="U26" s="534"/>
      <c r="V26" s="534"/>
      <c r="W26" s="539">
        <v>100</v>
      </c>
      <c r="X26" s="539"/>
      <c r="Y26" s="539"/>
      <c r="Z26" s="539"/>
      <c r="AA26" s="539"/>
      <c r="AB26" s="536">
        <v>0</v>
      </c>
      <c r="AC26" s="536"/>
      <c r="AD26" s="536"/>
      <c r="AE26" s="536"/>
      <c r="AF26" s="536"/>
      <c r="AG26" s="129"/>
    </row>
    <row r="27" spans="1:36" s="1" customFormat="1" ht="12.75" hidden="1" customHeight="1" x14ac:dyDescent="0.2">
      <c r="A27" s="235"/>
      <c r="B27" s="164"/>
      <c r="C27" s="164"/>
      <c r="D27" s="164"/>
      <c r="E27" s="236"/>
      <c r="F27" s="237"/>
      <c r="G27" s="237"/>
      <c r="H27" s="237"/>
      <c r="I27" s="237"/>
      <c r="J27" s="237"/>
      <c r="K27" s="237"/>
      <c r="L27" s="237"/>
      <c r="M27" s="237"/>
      <c r="N27" s="237"/>
      <c r="O27" s="237"/>
      <c r="P27" s="237"/>
      <c r="Q27" s="237"/>
      <c r="R27" s="237"/>
      <c r="S27" s="237"/>
      <c r="T27" s="237"/>
      <c r="U27" s="237"/>
      <c r="V27" s="238"/>
      <c r="W27" s="537">
        <v>85</v>
      </c>
      <c r="X27" s="537"/>
      <c r="Y27" s="537"/>
      <c r="Z27" s="537"/>
      <c r="AA27" s="537"/>
      <c r="AB27" s="538">
        <v>1</v>
      </c>
      <c r="AC27" s="538"/>
      <c r="AD27" s="538"/>
      <c r="AE27" s="538"/>
      <c r="AF27" s="538"/>
      <c r="AG27" s="129"/>
    </row>
    <row r="28" spans="1:36" s="1" customFormat="1" ht="12.75" hidden="1" customHeight="1" x14ac:dyDescent="0.2">
      <c r="A28" s="231"/>
      <c r="B28" s="161"/>
      <c r="C28" s="161"/>
      <c r="D28" s="161"/>
      <c r="E28" s="232"/>
      <c r="F28" s="233"/>
      <c r="G28" s="233"/>
      <c r="H28" s="233"/>
      <c r="I28" s="233"/>
      <c r="J28" s="233"/>
      <c r="K28" s="233"/>
      <c r="L28" s="233"/>
      <c r="M28" s="233"/>
      <c r="N28" s="233"/>
      <c r="O28" s="233"/>
      <c r="P28" s="233"/>
      <c r="Q28" s="233"/>
      <c r="R28" s="233"/>
      <c r="S28" s="233"/>
      <c r="T28" s="233"/>
      <c r="U28" s="233"/>
      <c r="V28" s="234"/>
      <c r="W28" s="539">
        <v>70</v>
      </c>
      <c r="X28" s="539"/>
      <c r="Y28" s="539"/>
      <c r="Z28" s="539"/>
      <c r="AA28" s="539"/>
      <c r="AB28" s="536">
        <v>2</v>
      </c>
      <c r="AC28" s="536"/>
      <c r="AD28" s="536"/>
      <c r="AE28" s="536"/>
      <c r="AF28" s="536"/>
      <c r="AG28" s="129"/>
    </row>
    <row r="29" spans="1:36" s="1" customFormat="1" ht="15" customHeight="1" x14ac:dyDescent="0.2">
      <c r="A29" s="127"/>
      <c r="B29" s="529" t="s">
        <v>179</v>
      </c>
      <c r="C29" s="529"/>
      <c r="D29" s="529"/>
      <c r="E29" s="529"/>
      <c r="F29" s="228"/>
      <c r="G29" s="530"/>
      <c r="H29" s="530"/>
      <c r="I29" s="530"/>
      <c r="J29" s="530"/>
      <c r="K29" s="530"/>
      <c r="L29" s="530"/>
      <c r="M29" s="530"/>
      <c r="N29" s="530"/>
      <c r="O29" s="530"/>
      <c r="P29" s="530"/>
      <c r="Q29" s="530"/>
      <c r="R29" s="530"/>
      <c r="S29" s="530"/>
      <c r="T29" s="530"/>
      <c r="U29" s="530"/>
      <c r="V29" s="530"/>
      <c r="W29" s="540">
        <v>55</v>
      </c>
      <c r="X29" s="540"/>
      <c r="Y29" s="540"/>
      <c r="Z29" s="540"/>
      <c r="AA29" s="540"/>
      <c r="AB29" s="532">
        <v>3</v>
      </c>
      <c r="AC29" s="532"/>
      <c r="AD29" s="532"/>
      <c r="AE29" s="532"/>
      <c r="AF29" s="532"/>
      <c r="AG29" s="129"/>
    </row>
    <row r="30" spans="1:36" s="1" customFormat="1" ht="12.75" hidden="1" customHeight="1" x14ac:dyDescent="0.2">
      <c r="A30" s="127"/>
      <c r="B30" s="158"/>
      <c r="C30" s="158"/>
      <c r="D30" s="158"/>
      <c r="E30" s="227"/>
      <c r="F30" s="228"/>
      <c r="G30" s="228"/>
      <c r="H30" s="228"/>
      <c r="I30" s="228"/>
      <c r="J30" s="228"/>
      <c r="K30" s="228"/>
      <c r="L30" s="228"/>
      <c r="M30" s="228"/>
      <c r="N30" s="228"/>
      <c r="O30" s="228"/>
      <c r="P30" s="228"/>
      <c r="Q30" s="228"/>
      <c r="R30" s="228"/>
      <c r="S30" s="228"/>
      <c r="T30" s="228"/>
      <c r="U30" s="228"/>
      <c r="V30" s="229"/>
      <c r="W30" s="540">
        <v>40</v>
      </c>
      <c r="X30" s="540"/>
      <c r="Y30" s="540"/>
      <c r="Z30" s="540"/>
      <c r="AA30" s="540"/>
      <c r="AB30" s="532">
        <v>4</v>
      </c>
      <c r="AC30" s="532"/>
      <c r="AD30" s="532"/>
      <c r="AE30" s="532"/>
      <c r="AF30" s="532"/>
      <c r="AG30" s="129"/>
    </row>
    <row r="31" spans="1:36" s="1" customFormat="1" ht="15" customHeight="1" x14ac:dyDescent="0.2">
      <c r="A31" s="231"/>
      <c r="B31" s="533" t="s">
        <v>181</v>
      </c>
      <c r="C31" s="533"/>
      <c r="D31" s="533"/>
      <c r="E31" s="533"/>
      <c r="F31" s="233"/>
      <c r="G31" s="534"/>
      <c r="H31" s="534"/>
      <c r="I31" s="534"/>
      <c r="J31" s="534"/>
      <c r="K31" s="534"/>
      <c r="L31" s="534"/>
      <c r="M31" s="534"/>
      <c r="N31" s="534"/>
      <c r="O31" s="534"/>
      <c r="P31" s="534"/>
      <c r="Q31" s="534"/>
      <c r="R31" s="534"/>
      <c r="S31" s="534"/>
      <c r="T31" s="534"/>
      <c r="U31" s="534"/>
      <c r="V31" s="534"/>
      <c r="W31" s="539">
        <v>25</v>
      </c>
      <c r="X31" s="539"/>
      <c r="Y31" s="539"/>
      <c r="Z31" s="539"/>
      <c r="AA31" s="539"/>
      <c r="AB31" s="536">
        <v>5</v>
      </c>
      <c r="AC31" s="536"/>
      <c r="AD31" s="536"/>
      <c r="AE31" s="536"/>
      <c r="AF31" s="536"/>
      <c r="AG31" s="129"/>
    </row>
    <row r="32" spans="1:36" s="1" customFormat="1" ht="15.75" customHeight="1" x14ac:dyDescent="0.2">
      <c r="A32" s="133"/>
      <c r="B32" s="134"/>
      <c r="C32" s="135"/>
      <c r="D32" s="136"/>
      <c r="E32" s="136"/>
      <c r="F32" s="136"/>
      <c r="G32" s="136"/>
      <c r="H32" s="137"/>
      <c r="I32" s="137"/>
      <c r="J32" s="137"/>
      <c r="K32" s="137"/>
      <c r="L32" s="134"/>
      <c r="M32" s="134"/>
      <c r="N32" s="134"/>
      <c r="O32" s="134"/>
      <c r="P32" s="134"/>
      <c r="Q32" s="134"/>
      <c r="R32" s="134"/>
      <c r="S32" s="134"/>
      <c r="T32" s="134"/>
      <c r="U32" s="134"/>
      <c r="V32" s="134"/>
      <c r="W32" s="134"/>
      <c r="X32" s="134"/>
      <c r="Y32" s="134"/>
      <c r="Z32" s="134"/>
      <c r="AA32" s="134"/>
      <c r="AB32" s="134"/>
      <c r="AC32" s="134"/>
      <c r="AD32" s="134"/>
      <c r="AE32" s="134"/>
      <c r="AF32" s="134"/>
      <c r="AG32" s="129"/>
    </row>
    <row r="33" spans="1:39" s="1" customFormat="1" ht="15.75" x14ac:dyDescent="0.2">
      <c r="A33" s="125"/>
      <c r="B33" s="142" t="s">
        <v>183</v>
      </c>
      <c r="C33" s="15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38"/>
      <c r="AG33" s="129"/>
    </row>
    <row r="34" spans="1:39" s="1" customFormat="1" ht="328.5" customHeight="1" x14ac:dyDescent="0.2">
      <c r="A34" s="171"/>
      <c r="B34" s="494" t="s">
        <v>242</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129"/>
      <c r="AL34" s="173"/>
      <c r="AM34" s="173"/>
    </row>
    <row r="35" spans="1:39" s="1" customFormat="1" ht="3" customHeight="1" x14ac:dyDescent="0.2">
      <c r="A35" s="17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129"/>
    </row>
    <row r="36" spans="1:39" s="1" customFormat="1" ht="2.25" customHeight="1" x14ac:dyDescent="0.2">
      <c r="A36" s="147"/>
      <c r="B36" s="148"/>
      <c r="C36" s="148"/>
      <c r="D36" s="148"/>
      <c r="E36" s="148"/>
      <c r="F36" s="148"/>
      <c r="G36" s="148"/>
      <c r="H36" s="148"/>
      <c r="I36" s="148"/>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29"/>
    </row>
    <row r="37" spans="1:39" s="174" customFormat="1" ht="3" customHeight="1" x14ac:dyDescent="0.2">
      <c r="A37" s="133"/>
      <c r="B37" s="134"/>
      <c r="C37" s="135"/>
      <c r="D37" s="136"/>
      <c r="E37" s="136"/>
      <c r="F37" s="136"/>
      <c r="G37" s="136"/>
      <c r="H37" s="137"/>
      <c r="I37" s="137"/>
      <c r="J37" s="137"/>
      <c r="K37" s="137"/>
      <c r="L37" s="134"/>
      <c r="M37" s="134"/>
      <c r="N37" s="133"/>
      <c r="O37" s="134"/>
      <c r="P37" s="134"/>
      <c r="Q37" s="134"/>
      <c r="R37" s="134"/>
      <c r="S37" s="134"/>
      <c r="T37" s="134"/>
      <c r="U37" s="134"/>
      <c r="V37" s="134"/>
      <c r="W37" s="134"/>
      <c r="X37" s="134"/>
      <c r="Y37" s="134"/>
      <c r="Z37" s="134"/>
      <c r="AA37" s="134"/>
      <c r="AB37" s="134"/>
      <c r="AC37" s="134"/>
      <c r="AD37" s="134"/>
      <c r="AE37" s="134"/>
      <c r="AF37" s="134"/>
      <c r="AG37" s="134"/>
      <c r="AL37" s="1"/>
      <c r="AM37" s="1"/>
    </row>
    <row r="38" spans="1:39" s="1" customFormat="1" ht="15.75" customHeight="1" x14ac:dyDescent="0.2">
      <c r="A38" s="125"/>
      <c r="B38" s="564" t="s">
        <v>185</v>
      </c>
      <c r="C38" s="564"/>
      <c r="D38" s="564"/>
      <c r="E38" s="564"/>
      <c r="F38" s="564"/>
      <c r="G38" s="564"/>
      <c r="H38" s="564"/>
      <c r="I38" s="564"/>
      <c r="J38" s="564"/>
      <c r="K38" s="564"/>
      <c r="L38" s="564"/>
      <c r="M38" s="564"/>
      <c r="N38" s="564"/>
      <c r="O38" s="564"/>
      <c r="P38" s="564"/>
      <c r="Q38" s="564"/>
      <c r="R38" s="564"/>
      <c r="S38" s="564"/>
      <c r="T38" s="564"/>
      <c r="U38" s="564"/>
      <c r="V38" s="564"/>
      <c r="W38" s="541"/>
      <c r="X38" s="541"/>
      <c r="Y38" s="541"/>
      <c r="Z38" s="541"/>
      <c r="AA38" s="541"/>
      <c r="AB38" s="581" t="str">
        <f>R17</f>
        <v>%</v>
      </c>
      <c r="AC38" s="581"/>
      <c r="AD38" s="581"/>
      <c r="AE38" s="581"/>
      <c r="AF38" s="581"/>
      <c r="AG38" s="129"/>
    </row>
    <row r="39" spans="1:39" s="1" customFormat="1" ht="3" customHeight="1" x14ac:dyDescent="0.2">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29"/>
    </row>
    <row r="40" spans="1:39" s="1" customFormat="1" ht="15.75" customHeight="1" x14ac:dyDescent="0.2">
      <c r="A40" s="125"/>
      <c r="B40" s="499" t="s">
        <v>161</v>
      </c>
      <c r="C40" s="499"/>
      <c r="D40" s="499"/>
      <c r="E40" s="499"/>
      <c r="F40" s="499"/>
      <c r="G40" s="499"/>
      <c r="H40" s="499"/>
      <c r="I40" s="499"/>
      <c r="J40" s="499"/>
      <c r="K40" s="499"/>
      <c r="L40" s="499"/>
      <c r="M40" s="499"/>
      <c r="N40" s="499"/>
      <c r="O40" s="499"/>
      <c r="P40" s="499"/>
      <c r="Q40" s="499"/>
      <c r="R40" s="499"/>
      <c r="S40" s="499"/>
      <c r="T40" s="499"/>
      <c r="U40" s="499"/>
      <c r="V40" s="499"/>
      <c r="W40" s="142"/>
      <c r="X40" s="142"/>
      <c r="Y40" s="142"/>
      <c r="Z40" s="142"/>
      <c r="AA40" s="138"/>
      <c r="AB40" s="575" t="str">
        <f>IF(W38="","",IF(W38&gt;W26,AB25,IF(W38&lt;W31,AB31,AH25)))</f>
        <v/>
      </c>
      <c r="AC40" s="575"/>
      <c r="AD40" s="575"/>
      <c r="AE40" s="575"/>
      <c r="AF40" s="575"/>
      <c r="AG40" s="129"/>
    </row>
    <row r="41" spans="1:39" s="1" customFormat="1" ht="9" customHeight="1" x14ac:dyDescent="0.2">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29"/>
    </row>
    <row r="42" spans="1:39" s="1" customFormat="1" ht="12.75" hidden="1" customHeight="1" x14ac:dyDescent="0.2">
      <c r="A42" s="178"/>
      <c r="B42" s="501" t="s">
        <v>186</v>
      </c>
      <c r="C42" s="501"/>
      <c r="D42" s="501"/>
      <c r="E42" s="501"/>
      <c r="F42" s="501"/>
      <c r="G42" s="501"/>
      <c r="H42" s="501"/>
      <c r="I42" s="501"/>
      <c r="J42" s="501"/>
      <c r="K42" s="501"/>
      <c r="L42" s="501"/>
      <c r="M42" s="501"/>
      <c r="N42" s="501"/>
      <c r="O42" s="501"/>
      <c r="P42" s="501"/>
      <c r="Q42" s="501"/>
      <c r="R42" s="501"/>
      <c r="S42" s="501"/>
      <c r="T42" s="501"/>
      <c r="U42" s="501"/>
      <c r="V42" s="501"/>
      <c r="W42" s="180"/>
      <c r="X42" s="180"/>
      <c r="Y42" s="180"/>
      <c r="Z42" s="180"/>
      <c r="AA42" s="180"/>
      <c r="AB42" s="502"/>
      <c r="AC42" s="502"/>
      <c r="AD42" s="502"/>
      <c r="AE42" s="502"/>
      <c r="AF42" s="502"/>
      <c r="AG42" s="129"/>
    </row>
    <row r="43" spans="1:39" s="1" customFormat="1" ht="12.75" hidden="1" customHeight="1" x14ac:dyDescent="0.2">
      <c r="A43" s="133"/>
      <c r="B43" s="134"/>
      <c r="C43" s="135"/>
      <c r="D43" s="136"/>
      <c r="E43" s="136"/>
      <c r="F43" s="136"/>
      <c r="G43" s="136"/>
      <c r="H43" s="137"/>
      <c r="I43" s="137"/>
      <c r="J43" s="137"/>
      <c r="K43" s="137"/>
      <c r="L43" s="134"/>
      <c r="M43" s="134"/>
      <c r="N43" s="134"/>
      <c r="O43" s="134"/>
      <c r="P43" s="134"/>
      <c r="Q43" s="134"/>
      <c r="R43" s="134"/>
      <c r="S43" s="134"/>
      <c r="T43" s="134"/>
      <c r="U43" s="134"/>
      <c r="V43" s="134"/>
      <c r="W43" s="134"/>
      <c r="X43" s="134"/>
      <c r="Y43" s="134"/>
      <c r="Z43" s="134"/>
      <c r="AA43" s="134"/>
      <c r="AB43" s="134"/>
      <c r="AC43" s="134"/>
      <c r="AD43" s="134"/>
      <c r="AE43" s="134"/>
      <c r="AF43" s="134"/>
      <c r="AG43" s="129"/>
    </row>
    <row r="44" spans="1:39" s="1" customFormat="1" ht="12.75" hidden="1" customHeight="1" x14ac:dyDescent="0.2">
      <c r="A44" s="178"/>
      <c r="B44" s="501" t="s">
        <v>187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129"/>
    </row>
    <row r="45" spans="1:39" s="174" customFormat="1" ht="12.75" hidden="1" customHeight="1" x14ac:dyDescent="0.2">
      <c r="A45" s="13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134"/>
    </row>
    <row r="46" spans="1:39" s="1" customFormat="1" ht="3.95" customHeight="1" x14ac:dyDescent="0.2">
      <c r="A46" s="133"/>
      <c r="B46" s="134"/>
      <c r="C46" s="135"/>
      <c r="D46" s="136"/>
      <c r="E46" s="136"/>
      <c r="F46" s="136"/>
      <c r="G46" s="136"/>
      <c r="H46" s="137"/>
      <c r="I46" s="137"/>
      <c r="J46" s="137"/>
      <c r="K46" s="137"/>
      <c r="L46" s="134"/>
      <c r="M46" s="134"/>
      <c r="N46" s="134"/>
      <c r="O46" s="134"/>
      <c r="P46" s="134"/>
      <c r="Q46" s="134"/>
      <c r="R46" s="134"/>
      <c r="S46" s="134"/>
      <c r="T46" s="134"/>
      <c r="U46" s="134"/>
      <c r="V46" s="134"/>
      <c r="W46" s="134"/>
      <c r="X46" s="134"/>
      <c r="Y46" s="134"/>
      <c r="Z46" s="134"/>
      <c r="AA46" s="134"/>
      <c r="AB46" s="134"/>
      <c r="AC46" s="134"/>
      <c r="AD46" s="134"/>
      <c r="AE46" s="134"/>
      <c r="AF46" s="134"/>
      <c r="AG46" s="129"/>
    </row>
    <row r="47" spans="1:39" s="1" customFormat="1" ht="15.75" x14ac:dyDescent="0.2">
      <c r="A47" s="125"/>
      <c r="B47" s="142" t="s">
        <v>188</v>
      </c>
      <c r="C47" s="151"/>
      <c r="D47" s="142"/>
      <c r="E47" s="142"/>
      <c r="F47" s="142"/>
      <c r="G47" s="142"/>
      <c r="H47" s="142"/>
      <c r="I47" s="142"/>
      <c r="J47" s="142"/>
      <c r="K47" s="142"/>
      <c r="L47" s="142"/>
      <c r="M47" s="142"/>
      <c r="N47" s="142"/>
      <c r="O47" s="142"/>
      <c r="P47" s="142"/>
      <c r="Q47" s="142"/>
      <c r="R47" s="142"/>
      <c r="S47" s="142"/>
      <c r="T47" s="142"/>
      <c r="U47" s="142"/>
      <c r="V47" s="138"/>
      <c r="W47" s="543" t="s">
        <v>189</v>
      </c>
      <c r="X47" s="543"/>
      <c r="Y47" s="543"/>
      <c r="Z47" s="543"/>
      <c r="AA47" s="543"/>
      <c r="AB47" s="569" t="s">
        <v>172</v>
      </c>
      <c r="AC47" s="569"/>
      <c r="AD47" s="569"/>
      <c r="AE47" s="569"/>
      <c r="AF47" s="569"/>
      <c r="AG47" s="129"/>
    </row>
    <row r="48" spans="1:39" s="174" customFormat="1" ht="3" customHeight="1" x14ac:dyDescent="0.2">
      <c r="A48" s="133"/>
      <c r="B48" s="134"/>
      <c r="C48" s="135"/>
      <c r="D48" s="136"/>
      <c r="E48" s="136"/>
      <c r="F48" s="136"/>
      <c r="G48" s="136"/>
      <c r="H48" s="137"/>
      <c r="I48" s="137"/>
      <c r="J48" s="137"/>
      <c r="K48" s="137"/>
      <c r="L48" s="134"/>
      <c r="M48" s="134"/>
      <c r="N48" s="133"/>
      <c r="O48" s="134"/>
      <c r="P48" s="134"/>
      <c r="Q48" s="134"/>
      <c r="R48" s="134"/>
      <c r="S48" s="134"/>
      <c r="T48" s="134"/>
      <c r="U48" s="134"/>
      <c r="V48" s="134"/>
      <c r="W48" s="134"/>
      <c r="X48" s="134"/>
      <c r="Y48" s="134"/>
      <c r="Z48" s="134"/>
      <c r="AA48" s="134"/>
      <c r="AB48" s="134"/>
      <c r="AC48" s="134"/>
      <c r="AD48" s="134"/>
      <c r="AE48" s="134"/>
      <c r="AF48" s="134"/>
      <c r="AG48" s="134"/>
    </row>
    <row r="49" spans="1:71" s="1" customFormat="1" ht="12.75" customHeight="1" x14ac:dyDescent="0.2">
      <c r="A49" s="183"/>
      <c r="B49" s="506" t="s">
        <v>243</v>
      </c>
      <c r="C49" s="506"/>
      <c r="D49" s="506"/>
      <c r="E49" s="506"/>
      <c r="F49" s="506"/>
      <c r="G49" s="506"/>
      <c r="H49" s="506"/>
      <c r="I49" s="506"/>
      <c r="J49" s="506"/>
      <c r="K49" s="506"/>
      <c r="L49" s="506"/>
      <c r="M49" s="506"/>
      <c r="N49" s="506"/>
      <c r="O49" s="506"/>
      <c r="P49" s="506"/>
      <c r="Q49" s="506"/>
      <c r="R49" s="506"/>
      <c r="S49" s="506"/>
      <c r="T49" s="506"/>
      <c r="U49" s="506"/>
      <c r="V49" s="506"/>
      <c r="W49" s="545"/>
      <c r="X49" s="545"/>
      <c r="Y49" s="545"/>
      <c r="Z49" s="545"/>
      <c r="AA49" s="545"/>
      <c r="AB49" s="582" t="s">
        <v>42</v>
      </c>
      <c r="AC49" s="582"/>
      <c r="AD49" s="582"/>
      <c r="AE49" s="582"/>
      <c r="AF49" s="582"/>
      <c r="AG49" s="129"/>
    </row>
    <row r="50" spans="1:71" s="174" customFormat="1" ht="3" customHeight="1" x14ac:dyDescent="0.2">
      <c r="A50" s="133"/>
      <c r="B50" s="186"/>
      <c r="C50" s="187"/>
      <c r="D50" s="136"/>
      <c r="E50" s="136"/>
      <c r="F50" s="136"/>
      <c r="G50" s="136"/>
      <c r="H50" s="136"/>
      <c r="I50" s="136"/>
      <c r="J50" s="136"/>
      <c r="K50" s="136"/>
      <c r="L50" s="186"/>
      <c r="M50" s="186"/>
      <c r="N50" s="186"/>
      <c r="O50" s="186"/>
      <c r="P50" s="186"/>
      <c r="Q50" s="186"/>
      <c r="R50" s="186"/>
      <c r="S50" s="186"/>
      <c r="T50" s="186"/>
      <c r="U50" s="186"/>
      <c r="V50" s="186"/>
      <c r="W50" s="134"/>
      <c r="X50" s="134"/>
      <c r="Y50" s="134"/>
      <c r="Z50" s="134"/>
      <c r="AA50" s="188"/>
      <c r="AB50" s="134"/>
      <c r="AC50" s="134"/>
      <c r="AD50" s="134"/>
      <c r="AE50" s="134"/>
      <c r="AF50" s="134"/>
      <c r="AG50" s="134"/>
    </row>
    <row r="51" spans="1:71" s="1" customFormat="1" ht="23.85" customHeight="1" x14ac:dyDescent="0.2">
      <c r="A51" s="183"/>
      <c r="B51" s="506" t="s">
        <v>244</v>
      </c>
      <c r="C51" s="506"/>
      <c r="D51" s="506"/>
      <c r="E51" s="506"/>
      <c r="F51" s="506"/>
      <c r="G51" s="506"/>
      <c r="H51" s="506"/>
      <c r="I51" s="506"/>
      <c r="J51" s="506"/>
      <c r="K51" s="506"/>
      <c r="L51" s="506"/>
      <c r="M51" s="506"/>
      <c r="N51" s="506"/>
      <c r="O51" s="506"/>
      <c r="P51" s="506"/>
      <c r="Q51" s="506"/>
      <c r="R51" s="506"/>
      <c r="S51" s="506"/>
      <c r="T51" s="506"/>
      <c r="U51" s="506"/>
      <c r="V51" s="506"/>
      <c r="W51" s="545" t="s">
        <v>15</v>
      </c>
      <c r="X51" s="545"/>
      <c r="Y51" s="545"/>
      <c r="Z51" s="545"/>
      <c r="AA51" s="545"/>
      <c r="AB51" s="582" t="s">
        <v>42</v>
      </c>
      <c r="AC51" s="582"/>
      <c r="AD51" s="582"/>
      <c r="AE51" s="582"/>
      <c r="AF51" s="582"/>
      <c r="AG51" s="129"/>
    </row>
    <row r="52" spans="1:71" s="1" customFormat="1" ht="12.75" hidden="1" customHeight="1" x14ac:dyDescent="0.2">
      <c r="A52" s="133"/>
      <c r="B52" s="242"/>
      <c r="C52" s="243"/>
      <c r="D52" s="244"/>
      <c r="E52" s="244"/>
      <c r="F52" s="244"/>
      <c r="G52" s="244"/>
      <c r="H52" s="244"/>
      <c r="I52" s="244"/>
      <c r="J52" s="244"/>
      <c r="K52" s="244"/>
      <c r="L52" s="242"/>
      <c r="M52" s="242"/>
      <c r="N52" s="242"/>
      <c r="O52" s="242"/>
      <c r="P52" s="242"/>
      <c r="Q52" s="242"/>
      <c r="R52" s="242"/>
      <c r="S52" s="242"/>
      <c r="T52" s="242"/>
      <c r="U52" s="242"/>
      <c r="V52" s="242"/>
      <c r="W52" s="245"/>
      <c r="X52" s="245"/>
      <c r="Y52" s="245"/>
      <c r="Z52" s="245"/>
      <c r="AA52" s="246"/>
      <c r="AB52" s="245"/>
      <c r="AC52" s="245"/>
      <c r="AD52" s="245"/>
      <c r="AE52" s="245"/>
      <c r="AF52" s="245"/>
      <c r="AG52" s="129"/>
    </row>
    <row r="53" spans="1:71" s="1" customFormat="1" hidden="1" x14ac:dyDescent="0.2">
      <c r="A53" s="183"/>
      <c r="B53" s="544"/>
      <c r="C53" s="544"/>
      <c r="D53" s="544"/>
      <c r="E53" s="544"/>
      <c r="F53" s="544"/>
      <c r="G53" s="544"/>
      <c r="H53" s="544"/>
      <c r="I53" s="544"/>
      <c r="J53" s="544"/>
      <c r="K53" s="544"/>
      <c r="L53" s="544"/>
      <c r="M53" s="544"/>
      <c r="N53" s="544"/>
      <c r="O53" s="544"/>
      <c r="P53" s="544"/>
      <c r="Q53" s="544"/>
      <c r="R53" s="544"/>
      <c r="S53" s="544"/>
      <c r="T53" s="544"/>
      <c r="U53" s="544"/>
      <c r="V53" s="544"/>
      <c r="W53" s="260"/>
      <c r="X53" s="260"/>
      <c r="Y53" s="260"/>
      <c r="Z53" s="260"/>
      <c r="AA53" s="247"/>
      <c r="AB53" s="568"/>
      <c r="AC53" s="568"/>
      <c r="AD53" s="568"/>
      <c r="AE53" s="568"/>
      <c r="AF53" s="568"/>
      <c r="AG53" s="129"/>
    </row>
    <row r="54" spans="1:71" s="1" customFormat="1" ht="12.75" hidden="1" customHeight="1" x14ac:dyDescent="0.2">
      <c r="A54" s="133"/>
      <c r="B54" s="186"/>
      <c r="C54" s="187"/>
      <c r="D54" s="136"/>
      <c r="E54" s="136"/>
      <c r="F54" s="136"/>
      <c r="G54" s="136"/>
      <c r="H54" s="136"/>
      <c r="I54" s="136"/>
      <c r="J54" s="136"/>
      <c r="K54" s="136"/>
      <c r="L54" s="186"/>
      <c r="M54" s="186"/>
      <c r="N54" s="186"/>
      <c r="O54" s="186"/>
      <c r="P54" s="186"/>
      <c r="Q54" s="186"/>
      <c r="R54" s="186"/>
      <c r="S54" s="186"/>
      <c r="T54" s="186"/>
      <c r="U54" s="186"/>
      <c r="V54" s="186"/>
      <c r="W54" s="134"/>
      <c r="X54" s="134"/>
      <c r="Y54" s="134"/>
      <c r="Z54" s="134"/>
      <c r="AA54" s="188"/>
      <c r="AB54" s="134"/>
      <c r="AC54" s="134"/>
      <c r="AD54" s="134"/>
      <c r="AE54" s="134"/>
      <c r="AF54" s="134"/>
      <c r="AG54" s="129"/>
    </row>
    <row r="55" spans="1:71" s="1" customFormat="1" ht="12.75" hidden="1" customHeight="1" x14ac:dyDescent="0.2">
      <c r="A55" s="183"/>
      <c r="B55" s="506"/>
      <c r="C55" s="506"/>
      <c r="D55" s="506"/>
      <c r="E55" s="506"/>
      <c r="F55" s="506"/>
      <c r="G55" s="506"/>
      <c r="H55" s="506"/>
      <c r="I55" s="506"/>
      <c r="J55" s="506"/>
      <c r="K55" s="506"/>
      <c r="L55" s="506"/>
      <c r="M55" s="506"/>
      <c r="N55" s="506"/>
      <c r="O55" s="506"/>
      <c r="P55" s="506"/>
      <c r="Q55" s="506"/>
      <c r="R55" s="506"/>
      <c r="S55" s="506"/>
      <c r="T55" s="506"/>
      <c r="U55" s="506"/>
      <c r="V55" s="506"/>
      <c r="W55" s="548"/>
      <c r="X55" s="548"/>
      <c r="Y55" s="548"/>
      <c r="Z55" s="548"/>
      <c r="AA55" s="548"/>
      <c r="AB55" s="508"/>
      <c r="AC55" s="508"/>
      <c r="AD55" s="508"/>
      <c r="AE55" s="508"/>
      <c r="AF55" s="508"/>
      <c r="AG55" s="129"/>
    </row>
    <row r="56" spans="1:71" s="1" customFormat="1" ht="12.75" hidden="1" customHeight="1" x14ac:dyDescent="0.2">
      <c r="A56" s="133"/>
      <c r="B56" s="134"/>
      <c r="C56" s="135"/>
      <c r="D56" s="136"/>
      <c r="E56" s="136"/>
      <c r="F56" s="136"/>
      <c r="G56" s="136"/>
      <c r="H56" s="137"/>
      <c r="I56" s="137"/>
      <c r="J56" s="137"/>
      <c r="K56" s="137"/>
      <c r="L56" s="134"/>
      <c r="M56" s="134"/>
      <c r="N56" s="134"/>
      <c r="O56" s="134"/>
      <c r="P56" s="134"/>
      <c r="Q56" s="134"/>
      <c r="R56" s="134"/>
      <c r="S56" s="134"/>
      <c r="T56" s="134"/>
      <c r="U56" s="134"/>
      <c r="V56" s="134"/>
      <c r="W56" s="134"/>
      <c r="X56" s="134"/>
      <c r="Y56" s="134"/>
      <c r="Z56" s="134"/>
      <c r="AA56" s="188"/>
      <c r="AB56" s="134"/>
      <c r="AC56" s="134"/>
      <c r="AD56" s="134"/>
      <c r="AE56" s="134"/>
      <c r="AF56" s="134"/>
      <c r="AG56" s="129"/>
    </row>
    <row r="57" spans="1:71" s="1" customFormat="1" ht="12.75" hidden="1" customHeight="1" x14ac:dyDescent="0.2">
      <c r="A57" s="183"/>
      <c r="B57" s="506"/>
      <c r="C57" s="506"/>
      <c r="D57" s="506"/>
      <c r="E57" s="506"/>
      <c r="F57" s="506"/>
      <c r="G57" s="506"/>
      <c r="H57" s="506"/>
      <c r="I57" s="506"/>
      <c r="J57" s="506"/>
      <c r="K57" s="506"/>
      <c r="L57" s="506"/>
      <c r="M57" s="506"/>
      <c r="N57" s="506"/>
      <c r="O57" s="506"/>
      <c r="P57" s="506"/>
      <c r="Q57" s="506"/>
      <c r="R57" s="506"/>
      <c r="S57" s="506"/>
      <c r="T57" s="506"/>
      <c r="U57" s="506"/>
      <c r="V57" s="506"/>
      <c r="W57" s="548"/>
      <c r="X57" s="548"/>
      <c r="Y57" s="548"/>
      <c r="Z57" s="548"/>
      <c r="AA57" s="548"/>
      <c r="AB57" s="508"/>
      <c r="AC57" s="508"/>
      <c r="AD57" s="508"/>
      <c r="AE57" s="508"/>
      <c r="AF57" s="508"/>
      <c r="AG57" s="129"/>
    </row>
    <row r="58" spans="1:71" s="1" customFormat="1" ht="12.75" hidden="1" customHeight="1" x14ac:dyDescent="0.2">
      <c r="A58" s="133"/>
      <c r="B58" s="134"/>
      <c r="C58" s="135"/>
      <c r="D58" s="136"/>
      <c r="E58" s="136"/>
      <c r="F58" s="136"/>
      <c r="G58" s="136"/>
      <c r="H58" s="137"/>
      <c r="I58" s="137"/>
      <c r="J58" s="137"/>
      <c r="K58" s="137"/>
      <c r="L58" s="134"/>
      <c r="M58" s="134"/>
      <c r="N58" s="134"/>
      <c r="O58" s="134"/>
      <c r="P58" s="134"/>
      <c r="Q58" s="134"/>
      <c r="R58" s="134"/>
      <c r="S58" s="134"/>
      <c r="T58" s="134"/>
      <c r="U58" s="134"/>
      <c r="V58" s="134"/>
      <c r="W58" s="134"/>
      <c r="X58" s="134"/>
      <c r="Y58" s="134"/>
      <c r="Z58" s="134"/>
      <c r="AA58" s="188"/>
      <c r="AB58" s="134"/>
      <c r="AC58" s="134"/>
      <c r="AD58" s="134"/>
      <c r="AE58" s="134"/>
      <c r="AF58" s="134"/>
      <c r="AG58" s="129"/>
    </row>
    <row r="59" spans="1:71" s="1" customFormat="1" ht="12.75" hidden="1" customHeight="1" x14ac:dyDescent="0.2">
      <c r="A59" s="183"/>
      <c r="B59" s="506"/>
      <c r="C59" s="506"/>
      <c r="D59" s="506"/>
      <c r="E59" s="506"/>
      <c r="F59" s="506"/>
      <c r="G59" s="506"/>
      <c r="H59" s="506"/>
      <c r="I59" s="506"/>
      <c r="J59" s="506"/>
      <c r="K59" s="506"/>
      <c r="L59" s="506"/>
      <c r="M59" s="506"/>
      <c r="N59" s="506"/>
      <c r="O59" s="506"/>
      <c r="P59" s="506"/>
      <c r="Q59" s="506"/>
      <c r="R59" s="506"/>
      <c r="S59" s="506"/>
      <c r="T59" s="506"/>
      <c r="U59" s="506"/>
      <c r="V59" s="506"/>
      <c r="W59" s="548"/>
      <c r="X59" s="548"/>
      <c r="Y59" s="548"/>
      <c r="Z59" s="548"/>
      <c r="AA59" s="548"/>
      <c r="AB59" s="508"/>
      <c r="AC59" s="508"/>
      <c r="AD59" s="508"/>
      <c r="AE59" s="508"/>
      <c r="AF59" s="508"/>
      <c r="AG59" s="129"/>
    </row>
    <row r="60" spans="1:71" s="1" customFormat="1" ht="12.75" hidden="1" customHeight="1" x14ac:dyDescent="0.2">
      <c r="A60" s="133"/>
      <c r="B60" s="186"/>
      <c r="C60" s="187"/>
      <c r="D60" s="136"/>
      <c r="E60" s="136"/>
      <c r="F60" s="136"/>
      <c r="G60" s="136"/>
      <c r="H60" s="136"/>
      <c r="I60" s="136"/>
      <c r="J60" s="136"/>
      <c r="K60" s="136"/>
      <c r="L60" s="186"/>
      <c r="M60" s="186"/>
      <c r="N60" s="186"/>
      <c r="O60" s="186"/>
      <c r="P60" s="186"/>
      <c r="Q60" s="186"/>
      <c r="R60" s="186"/>
      <c r="S60" s="186"/>
      <c r="T60" s="186"/>
      <c r="U60" s="186"/>
      <c r="V60" s="186"/>
      <c r="W60" s="134"/>
      <c r="X60" s="134"/>
      <c r="Y60" s="134"/>
      <c r="Z60" s="134"/>
      <c r="AA60" s="188"/>
      <c r="AB60" s="134"/>
      <c r="AC60" s="134"/>
      <c r="AD60" s="134"/>
      <c r="AE60" s="134"/>
      <c r="AF60" s="134"/>
      <c r="AG60" s="129"/>
    </row>
    <row r="61" spans="1:71" s="1" customFormat="1" ht="12.75" hidden="1" customHeight="1" x14ac:dyDescent="0.2">
      <c r="A61" s="183"/>
      <c r="B61" s="506"/>
      <c r="C61" s="506"/>
      <c r="D61" s="506"/>
      <c r="E61" s="506"/>
      <c r="F61" s="506"/>
      <c r="G61" s="506"/>
      <c r="H61" s="506"/>
      <c r="I61" s="506"/>
      <c r="J61" s="506"/>
      <c r="K61" s="506"/>
      <c r="L61" s="506"/>
      <c r="M61" s="506"/>
      <c r="N61" s="506"/>
      <c r="O61" s="506"/>
      <c r="P61" s="506"/>
      <c r="Q61" s="506"/>
      <c r="R61" s="506"/>
      <c r="S61" s="506"/>
      <c r="T61" s="506"/>
      <c r="U61" s="506"/>
      <c r="V61" s="506"/>
      <c r="W61" s="548"/>
      <c r="X61" s="548"/>
      <c r="Y61" s="548"/>
      <c r="Z61" s="548"/>
      <c r="AA61" s="548"/>
      <c r="AB61" s="508"/>
      <c r="AC61" s="508"/>
      <c r="AD61" s="508"/>
      <c r="AE61" s="508"/>
      <c r="AF61" s="508"/>
      <c r="AG61" s="129"/>
    </row>
    <row r="62" spans="1:71" s="1" customFormat="1" ht="12.75" hidden="1" customHeight="1" x14ac:dyDescent="0.2">
      <c r="A62" s="133"/>
      <c r="B62" s="134"/>
      <c r="C62" s="135"/>
      <c r="D62" s="136"/>
      <c r="E62" s="136"/>
      <c r="F62" s="136"/>
      <c r="G62" s="136"/>
      <c r="H62" s="137"/>
      <c r="I62" s="137"/>
      <c r="J62" s="137"/>
      <c r="K62" s="137"/>
      <c r="L62" s="134"/>
      <c r="M62" s="134"/>
      <c r="N62" s="134"/>
      <c r="O62" s="134"/>
      <c r="P62" s="134"/>
      <c r="Q62" s="134"/>
      <c r="R62" s="134"/>
      <c r="S62" s="134"/>
      <c r="T62" s="134"/>
      <c r="U62" s="134"/>
      <c r="V62" s="134"/>
      <c r="W62" s="134"/>
      <c r="X62" s="134"/>
      <c r="Y62" s="134"/>
      <c r="Z62" s="134"/>
      <c r="AA62" s="188"/>
      <c r="AB62" s="134"/>
      <c r="AC62" s="134"/>
      <c r="AD62" s="134"/>
      <c r="AE62" s="134"/>
      <c r="AF62" s="134"/>
      <c r="AG62" s="129"/>
    </row>
    <row r="63" spans="1:71" s="1" customFormat="1" ht="12.75" hidden="1" customHeight="1" x14ac:dyDescent="0.2">
      <c r="A63" s="183"/>
      <c r="B63" s="506"/>
      <c r="C63" s="506"/>
      <c r="D63" s="506"/>
      <c r="E63" s="506"/>
      <c r="F63" s="506"/>
      <c r="G63" s="506"/>
      <c r="H63" s="506"/>
      <c r="I63" s="506"/>
      <c r="J63" s="506"/>
      <c r="K63" s="506"/>
      <c r="L63" s="506"/>
      <c r="M63" s="506"/>
      <c r="N63" s="506"/>
      <c r="O63" s="506"/>
      <c r="P63" s="506"/>
      <c r="Q63" s="506"/>
      <c r="R63" s="506"/>
      <c r="S63" s="506"/>
      <c r="T63" s="506"/>
      <c r="U63" s="506"/>
      <c r="V63" s="506"/>
      <c r="W63" s="548"/>
      <c r="X63" s="548"/>
      <c r="Y63" s="548"/>
      <c r="Z63" s="548"/>
      <c r="AA63" s="548"/>
      <c r="AB63" s="508"/>
      <c r="AC63" s="508"/>
      <c r="AD63" s="508"/>
      <c r="AE63" s="508"/>
      <c r="AF63" s="508"/>
      <c r="AG63" s="12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50"/>
      <c r="BK63" s="550"/>
      <c r="BL63" s="550"/>
      <c r="BM63" s="550"/>
      <c r="BN63" s="550"/>
      <c r="BO63" s="551" t="s">
        <v>211</v>
      </c>
      <c r="BP63" s="551"/>
      <c r="BQ63" s="551"/>
      <c r="BR63" s="551"/>
      <c r="BS63" s="551"/>
    </row>
    <row r="64" spans="1:71" s="1" customFormat="1" ht="12.75" hidden="1" customHeight="1" x14ac:dyDescent="0.2">
      <c r="A64" s="133"/>
      <c r="B64" s="186"/>
      <c r="C64" s="187"/>
      <c r="D64" s="136"/>
      <c r="E64" s="136"/>
      <c r="F64" s="136"/>
      <c r="G64" s="136"/>
      <c r="H64" s="136"/>
      <c r="I64" s="136"/>
      <c r="J64" s="136"/>
      <c r="K64" s="136"/>
      <c r="L64" s="186"/>
      <c r="M64" s="186"/>
      <c r="N64" s="186"/>
      <c r="O64" s="186"/>
      <c r="P64" s="186"/>
      <c r="Q64" s="186"/>
      <c r="R64" s="186"/>
      <c r="S64" s="186"/>
      <c r="T64" s="186"/>
      <c r="U64" s="186"/>
      <c r="V64" s="186"/>
      <c r="W64" s="134"/>
      <c r="X64" s="134"/>
      <c r="Y64" s="134"/>
      <c r="Z64" s="134"/>
      <c r="AA64" s="188"/>
      <c r="AB64" s="134"/>
      <c r="AC64" s="134"/>
      <c r="AD64" s="134"/>
      <c r="AE64" s="134"/>
      <c r="AF64" s="134"/>
      <c r="AG64" s="129"/>
      <c r="AO64" s="249"/>
      <c r="AP64" s="250"/>
      <c r="AQ64" s="251"/>
      <c r="AR64" s="251"/>
      <c r="AS64" s="251"/>
      <c r="AT64" s="251"/>
      <c r="AU64" s="251"/>
      <c r="AV64" s="251"/>
      <c r="AW64" s="251"/>
      <c r="AX64" s="251"/>
      <c r="AY64" s="249"/>
      <c r="AZ64" s="249"/>
      <c r="BA64" s="249"/>
      <c r="BB64" s="249"/>
      <c r="BC64" s="249"/>
      <c r="BD64" s="249"/>
      <c r="BE64" s="249"/>
      <c r="BF64" s="249"/>
      <c r="BG64" s="249"/>
      <c r="BH64" s="249"/>
      <c r="BI64" s="249"/>
      <c r="BJ64" s="252"/>
      <c r="BK64" s="252"/>
      <c r="BL64" s="252"/>
      <c r="BM64" s="252"/>
      <c r="BN64" s="253"/>
      <c r="BO64" s="252"/>
      <c r="BP64" s="252"/>
      <c r="BQ64" s="252"/>
      <c r="BR64" s="252"/>
      <c r="BS64" s="252"/>
    </row>
    <row r="65" spans="1:71" s="1" customFormat="1" ht="12.75" hidden="1" customHeight="1" x14ac:dyDescent="0.2">
      <c r="A65" s="183"/>
      <c r="B65" s="506"/>
      <c r="C65" s="506"/>
      <c r="D65" s="506"/>
      <c r="E65" s="506"/>
      <c r="F65" s="506"/>
      <c r="G65" s="506"/>
      <c r="H65" s="506"/>
      <c r="I65" s="506"/>
      <c r="J65" s="506"/>
      <c r="K65" s="506"/>
      <c r="L65" s="506"/>
      <c r="M65" s="506"/>
      <c r="N65" s="506"/>
      <c r="O65" s="506"/>
      <c r="P65" s="506"/>
      <c r="Q65" s="506"/>
      <c r="R65" s="506"/>
      <c r="S65" s="506"/>
      <c r="T65" s="506"/>
      <c r="U65" s="506"/>
      <c r="V65" s="506"/>
      <c r="W65" s="548"/>
      <c r="X65" s="548"/>
      <c r="Y65" s="548"/>
      <c r="Z65" s="548"/>
      <c r="AA65" s="548"/>
      <c r="AB65" s="508"/>
      <c r="AC65" s="508"/>
      <c r="AD65" s="508"/>
      <c r="AE65" s="508"/>
      <c r="AF65" s="508"/>
      <c r="AG65" s="12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50"/>
      <c r="BK65" s="550"/>
      <c r="BL65" s="550"/>
      <c r="BM65" s="550"/>
      <c r="BN65" s="550"/>
      <c r="BO65" s="551" t="s">
        <v>203</v>
      </c>
      <c r="BP65" s="551"/>
      <c r="BQ65" s="551"/>
      <c r="BR65" s="551"/>
      <c r="BS65" s="551"/>
    </row>
    <row r="66" spans="1:71" s="1" customFormat="1" ht="12.75" hidden="1" customHeight="1" x14ac:dyDescent="0.2">
      <c r="A66" s="133"/>
      <c r="B66" s="134"/>
      <c r="C66" s="135"/>
      <c r="D66" s="136"/>
      <c r="E66" s="136"/>
      <c r="F66" s="136"/>
      <c r="G66" s="136"/>
      <c r="H66" s="137"/>
      <c r="I66" s="137"/>
      <c r="J66" s="137"/>
      <c r="K66" s="137"/>
      <c r="L66" s="134"/>
      <c r="M66" s="134"/>
      <c r="N66" s="134"/>
      <c r="O66" s="134"/>
      <c r="P66" s="134"/>
      <c r="Q66" s="134"/>
      <c r="R66" s="134"/>
      <c r="S66" s="134"/>
      <c r="T66" s="134"/>
      <c r="U66" s="134"/>
      <c r="V66" s="134"/>
      <c r="W66" s="134"/>
      <c r="X66" s="134"/>
      <c r="Y66" s="134"/>
      <c r="Z66" s="134"/>
      <c r="AA66" s="188"/>
      <c r="AB66" s="134"/>
      <c r="AC66" s="134"/>
      <c r="AD66" s="134"/>
      <c r="AE66" s="134"/>
      <c r="AF66" s="134"/>
      <c r="AG66" s="129"/>
      <c r="AO66" s="252"/>
      <c r="AP66" s="254"/>
      <c r="AQ66" s="251"/>
      <c r="AR66" s="251"/>
      <c r="AS66" s="251"/>
      <c r="AT66" s="251"/>
      <c r="AU66" s="255"/>
      <c r="AV66" s="255"/>
      <c r="AW66" s="255"/>
      <c r="AX66" s="255"/>
      <c r="AY66" s="252"/>
      <c r="AZ66" s="252"/>
      <c r="BA66" s="252"/>
      <c r="BB66" s="252"/>
      <c r="BC66" s="252"/>
      <c r="BD66" s="252"/>
      <c r="BE66" s="252"/>
      <c r="BF66" s="252"/>
      <c r="BG66" s="252"/>
      <c r="BH66" s="252"/>
      <c r="BI66" s="252"/>
      <c r="BJ66" s="252"/>
      <c r="BK66" s="252"/>
      <c r="BL66" s="252"/>
      <c r="BM66" s="252"/>
      <c r="BN66" s="253"/>
      <c r="BO66" s="252"/>
      <c r="BP66" s="252"/>
      <c r="BQ66" s="252"/>
      <c r="BR66" s="252"/>
      <c r="BS66" s="252"/>
    </row>
    <row r="67" spans="1:71" s="1" customFormat="1" ht="12.75" hidden="1" customHeight="1" x14ac:dyDescent="0.2">
      <c r="A67" s="183"/>
      <c r="B67" s="506"/>
      <c r="C67" s="506"/>
      <c r="D67" s="506"/>
      <c r="E67" s="506"/>
      <c r="F67" s="506"/>
      <c r="G67" s="506"/>
      <c r="H67" s="506"/>
      <c r="I67" s="506"/>
      <c r="J67" s="506"/>
      <c r="K67" s="506"/>
      <c r="L67" s="506"/>
      <c r="M67" s="506"/>
      <c r="N67" s="506"/>
      <c r="O67" s="506"/>
      <c r="P67" s="506"/>
      <c r="Q67" s="506"/>
      <c r="R67" s="506"/>
      <c r="S67" s="506"/>
      <c r="T67" s="506"/>
      <c r="U67" s="506"/>
      <c r="V67" s="506"/>
      <c r="W67" s="548"/>
      <c r="X67" s="548"/>
      <c r="Y67" s="548"/>
      <c r="Z67" s="548"/>
      <c r="AA67" s="548"/>
      <c r="AB67" s="508"/>
      <c r="AC67" s="508"/>
      <c r="AD67" s="508"/>
      <c r="AE67" s="508"/>
      <c r="AF67" s="508"/>
      <c r="AG67" s="12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50"/>
      <c r="BK67" s="550"/>
      <c r="BL67" s="550"/>
      <c r="BM67" s="550"/>
      <c r="BN67" s="550"/>
      <c r="BO67" s="551" t="s">
        <v>212</v>
      </c>
      <c r="BP67" s="551"/>
      <c r="BQ67" s="551"/>
      <c r="BR67" s="551"/>
      <c r="BS67" s="551"/>
    </row>
    <row r="68" spans="1:71" s="1" customFormat="1" ht="12.75" hidden="1" customHeight="1" x14ac:dyDescent="0.2">
      <c r="A68" s="198"/>
      <c r="B68" s="199"/>
      <c r="C68" s="199"/>
      <c r="D68" s="200"/>
      <c r="E68" s="200"/>
      <c r="F68" s="200"/>
      <c r="G68" s="200"/>
      <c r="H68" s="201"/>
      <c r="I68" s="201"/>
      <c r="J68" s="201"/>
      <c r="K68" s="201"/>
      <c r="L68" s="199"/>
      <c r="M68" s="199"/>
      <c r="N68" s="199"/>
      <c r="O68" s="199"/>
      <c r="P68" s="199"/>
      <c r="Q68" s="199"/>
      <c r="R68" s="199"/>
      <c r="S68" s="199"/>
      <c r="T68" s="199"/>
      <c r="U68" s="199"/>
      <c r="V68" s="199"/>
      <c r="W68" s="199"/>
      <c r="X68" s="199"/>
      <c r="Y68" s="199"/>
      <c r="Z68" s="199"/>
      <c r="AA68" s="199"/>
      <c r="AB68" s="199"/>
      <c r="AC68" s="199"/>
      <c r="AD68" s="199"/>
      <c r="AE68" s="199"/>
      <c r="AF68" s="199"/>
      <c r="AG68" s="129"/>
    </row>
    <row r="69" spans="1:71" s="1" customFormat="1" ht="12.75" hidden="1" customHeight="1" x14ac:dyDescent="0.2">
      <c r="A69" s="183"/>
      <c r="B69" s="199"/>
      <c r="C69" s="199"/>
      <c r="D69" s="200"/>
      <c r="E69" s="200"/>
      <c r="F69" s="200"/>
      <c r="G69" s="200"/>
      <c r="H69" s="201"/>
      <c r="I69" s="201"/>
      <c r="J69" s="201"/>
      <c r="K69" s="201"/>
      <c r="L69" s="199"/>
      <c r="M69" s="199"/>
      <c r="N69" s="199"/>
      <c r="O69" s="199"/>
      <c r="P69" s="199"/>
      <c r="Q69" s="199"/>
      <c r="R69" s="199"/>
      <c r="S69" s="199"/>
      <c r="T69" s="199"/>
      <c r="U69" s="199"/>
      <c r="V69" s="199"/>
      <c r="W69" s="548"/>
      <c r="X69" s="548"/>
      <c r="Y69" s="548"/>
      <c r="Z69" s="548"/>
      <c r="AA69" s="548"/>
      <c r="AB69" s="508"/>
      <c r="AC69" s="508"/>
      <c r="AD69" s="508"/>
      <c r="AE69" s="508"/>
      <c r="AF69" s="508"/>
      <c r="AG69" s="129"/>
    </row>
    <row r="70" spans="1:71" s="1" customFormat="1" ht="12.75" hidden="1" customHeight="1" x14ac:dyDescent="0.2">
      <c r="A70" s="198"/>
      <c r="B70" s="199"/>
      <c r="C70" s="199"/>
      <c r="D70" s="200"/>
      <c r="E70" s="200"/>
      <c r="F70" s="200"/>
      <c r="G70" s="200"/>
      <c r="H70" s="201"/>
      <c r="I70" s="201"/>
      <c r="J70" s="201"/>
      <c r="K70" s="201"/>
      <c r="L70" s="199"/>
      <c r="M70" s="199"/>
      <c r="N70" s="199"/>
      <c r="O70" s="199"/>
      <c r="P70" s="199"/>
      <c r="Q70" s="199"/>
      <c r="R70" s="199"/>
      <c r="S70" s="199"/>
      <c r="T70" s="199"/>
      <c r="U70" s="199"/>
      <c r="V70" s="199"/>
      <c r="W70" s="199"/>
      <c r="X70" s="199"/>
      <c r="Y70" s="199"/>
      <c r="Z70" s="199"/>
      <c r="AA70" s="199"/>
      <c r="AB70" s="199"/>
      <c r="AC70" s="199"/>
      <c r="AD70" s="199"/>
      <c r="AE70" s="199"/>
      <c r="AF70" s="199"/>
      <c r="AG70" s="129"/>
    </row>
    <row r="71" spans="1:71" s="1" customFormat="1" ht="12.75" hidden="1" customHeight="1" x14ac:dyDescent="0.2">
      <c r="A71" s="183"/>
      <c r="B71" s="199"/>
      <c r="C71" s="199"/>
      <c r="D71" s="200"/>
      <c r="E71" s="200"/>
      <c r="F71" s="200"/>
      <c r="G71" s="200"/>
      <c r="H71" s="201"/>
      <c r="I71" s="201"/>
      <c r="J71" s="201"/>
      <c r="K71" s="201"/>
      <c r="L71" s="199"/>
      <c r="M71" s="199"/>
      <c r="N71" s="199"/>
      <c r="O71" s="199"/>
      <c r="P71" s="199"/>
      <c r="Q71" s="199"/>
      <c r="R71" s="199"/>
      <c r="S71" s="199"/>
      <c r="T71" s="199"/>
      <c r="U71" s="199"/>
      <c r="V71" s="199"/>
      <c r="W71" s="548"/>
      <c r="X71" s="548"/>
      <c r="Y71" s="548"/>
      <c r="Z71" s="548"/>
      <c r="AA71" s="548"/>
      <c r="AB71" s="508"/>
      <c r="AC71" s="508"/>
      <c r="AD71" s="508"/>
      <c r="AE71" s="508"/>
      <c r="AF71" s="508"/>
      <c r="AG71" s="129"/>
    </row>
    <row r="72" spans="1:71" s="1" customFormat="1" ht="12.75" hidden="1" customHeight="1" x14ac:dyDescent="0.2">
      <c r="A72" s="198"/>
      <c r="B72" s="199"/>
      <c r="C72" s="199"/>
      <c r="D72" s="200"/>
      <c r="E72" s="200"/>
      <c r="F72" s="200"/>
      <c r="G72" s="200"/>
      <c r="H72" s="201"/>
      <c r="I72" s="201"/>
      <c r="J72" s="201"/>
      <c r="K72" s="201"/>
      <c r="L72" s="199"/>
      <c r="M72" s="199"/>
      <c r="N72" s="199"/>
      <c r="O72" s="199"/>
      <c r="P72" s="199"/>
      <c r="Q72" s="199"/>
      <c r="R72" s="199"/>
      <c r="S72" s="199"/>
      <c r="T72" s="199"/>
      <c r="U72" s="199"/>
      <c r="V72" s="199"/>
      <c r="W72" s="199"/>
      <c r="X72" s="199"/>
      <c r="Y72" s="199"/>
      <c r="Z72" s="199"/>
      <c r="AA72" s="199"/>
      <c r="AB72" s="199"/>
      <c r="AC72" s="199"/>
      <c r="AD72" s="199"/>
      <c r="AE72" s="199"/>
      <c r="AF72" s="199"/>
      <c r="AG72" s="129"/>
    </row>
    <row r="73" spans="1:71" s="1" customFormat="1" ht="12.75" hidden="1" customHeight="1" x14ac:dyDescent="0.2">
      <c r="A73" s="183"/>
      <c r="B73" s="199"/>
      <c r="C73" s="199"/>
      <c r="D73" s="200"/>
      <c r="E73" s="200"/>
      <c r="F73" s="200"/>
      <c r="G73" s="200"/>
      <c r="H73" s="201"/>
      <c r="I73" s="201"/>
      <c r="J73" s="201"/>
      <c r="K73" s="201"/>
      <c r="L73" s="199"/>
      <c r="M73" s="199"/>
      <c r="N73" s="199"/>
      <c r="O73" s="199"/>
      <c r="P73" s="199"/>
      <c r="Q73" s="199"/>
      <c r="R73" s="199"/>
      <c r="S73" s="199"/>
      <c r="T73" s="199"/>
      <c r="U73" s="199"/>
      <c r="V73" s="199"/>
      <c r="W73" s="548"/>
      <c r="X73" s="548"/>
      <c r="Y73" s="548"/>
      <c r="Z73" s="548"/>
      <c r="AA73" s="548"/>
      <c r="AB73" s="508"/>
      <c r="AC73" s="508"/>
      <c r="AD73" s="508"/>
      <c r="AE73" s="508"/>
      <c r="AF73" s="508"/>
      <c r="AG73" s="129"/>
    </row>
    <row r="74" spans="1:71" s="1" customFormat="1" ht="12.75" hidden="1" customHeight="1" x14ac:dyDescent="0.2">
      <c r="A74" s="198"/>
      <c r="B74" s="199"/>
      <c r="C74" s="199"/>
      <c r="D74" s="200"/>
      <c r="E74" s="200"/>
      <c r="F74" s="200"/>
      <c r="G74" s="200"/>
      <c r="H74" s="201"/>
      <c r="I74" s="201"/>
      <c r="J74" s="201"/>
      <c r="K74" s="201"/>
      <c r="L74" s="199"/>
      <c r="M74" s="199"/>
      <c r="N74" s="199"/>
      <c r="O74" s="199"/>
      <c r="P74" s="199"/>
      <c r="Q74" s="199"/>
      <c r="R74" s="199"/>
      <c r="S74" s="199"/>
      <c r="T74" s="199"/>
      <c r="U74" s="199"/>
      <c r="V74" s="199"/>
      <c r="W74" s="256"/>
      <c r="X74" s="202"/>
      <c r="Y74" s="199"/>
      <c r="Z74" s="199"/>
      <c r="AA74" s="199"/>
      <c r="AB74" s="199"/>
      <c r="AC74" s="199"/>
      <c r="AD74" s="199"/>
      <c r="AE74" s="199"/>
      <c r="AF74" s="199"/>
      <c r="AG74" s="129"/>
    </row>
    <row r="75" spans="1:71" s="1" customFormat="1" ht="12.75" hidden="1" customHeight="1" x14ac:dyDescent="0.2">
      <c r="A75" s="183"/>
      <c r="B75" s="199"/>
      <c r="C75" s="199"/>
      <c r="D75" s="200"/>
      <c r="E75" s="200"/>
      <c r="F75" s="200"/>
      <c r="G75" s="200"/>
      <c r="H75" s="201"/>
      <c r="I75" s="201"/>
      <c r="J75" s="201"/>
      <c r="K75" s="201"/>
      <c r="L75" s="199"/>
      <c r="M75" s="199"/>
      <c r="N75" s="199"/>
      <c r="O75" s="199"/>
      <c r="P75" s="199"/>
      <c r="Q75" s="199"/>
      <c r="R75" s="199"/>
      <c r="S75" s="199"/>
      <c r="T75" s="199"/>
      <c r="U75" s="199"/>
      <c r="V75" s="199"/>
      <c r="W75" s="548"/>
      <c r="X75" s="548"/>
      <c r="Y75" s="548"/>
      <c r="Z75" s="548"/>
      <c r="AA75" s="548"/>
      <c r="AB75" s="508"/>
      <c r="AC75" s="508"/>
      <c r="AD75" s="508"/>
      <c r="AE75" s="508"/>
      <c r="AF75" s="508"/>
      <c r="AG75" s="129"/>
    </row>
    <row r="76" spans="1:71" s="1" customFormat="1" ht="12.75" hidden="1" customHeight="1" x14ac:dyDescent="0.2">
      <c r="A76" s="198"/>
      <c r="B76" s="199"/>
      <c r="C76" s="199"/>
      <c r="D76" s="200"/>
      <c r="E76" s="200"/>
      <c r="F76" s="200"/>
      <c r="G76" s="200"/>
      <c r="H76" s="201"/>
      <c r="I76" s="201"/>
      <c r="J76" s="201"/>
      <c r="K76" s="201"/>
      <c r="L76" s="199"/>
      <c r="M76" s="199"/>
      <c r="N76" s="199"/>
      <c r="O76" s="199"/>
      <c r="P76" s="199"/>
      <c r="Q76" s="199"/>
      <c r="R76" s="199"/>
      <c r="S76" s="199"/>
      <c r="T76" s="199"/>
      <c r="U76" s="199"/>
      <c r="V76" s="199"/>
      <c r="W76" s="199"/>
      <c r="X76" s="199"/>
      <c r="Y76" s="199"/>
      <c r="Z76" s="199"/>
      <c r="AA76" s="199"/>
      <c r="AB76" s="199"/>
      <c r="AC76" s="199"/>
      <c r="AD76" s="199"/>
      <c r="AE76" s="199"/>
      <c r="AF76" s="199"/>
      <c r="AG76" s="129"/>
    </row>
    <row r="77" spans="1:71" s="1" customFormat="1" ht="12.75" hidden="1" customHeight="1" x14ac:dyDescent="0.2">
      <c r="A77" s="183"/>
      <c r="B77" s="199"/>
      <c r="C77" s="199"/>
      <c r="D77" s="200"/>
      <c r="E77" s="200"/>
      <c r="F77" s="200"/>
      <c r="G77" s="200"/>
      <c r="H77" s="201"/>
      <c r="I77" s="201"/>
      <c r="J77" s="201"/>
      <c r="K77" s="201"/>
      <c r="L77" s="199"/>
      <c r="M77" s="199"/>
      <c r="N77" s="199"/>
      <c r="O77" s="199"/>
      <c r="P77" s="199"/>
      <c r="Q77" s="199"/>
      <c r="R77" s="199"/>
      <c r="S77" s="199"/>
      <c r="T77" s="199"/>
      <c r="U77" s="199"/>
      <c r="V77" s="199"/>
      <c r="W77" s="548"/>
      <c r="X77" s="548"/>
      <c r="Y77" s="548"/>
      <c r="Z77" s="548"/>
      <c r="AA77" s="548"/>
      <c r="AB77" s="508"/>
      <c r="AC77" s="508"/>
      <c r="AD77" s="508"/>
      <c r="AE77" s="508"/>
      <c r="AF77" s="508"/>
      <c r="AG77" s="129"/>
    </row>
    <row r="78" spans="1:71" s="1" customFormat="1" ht="12.75" hidden="1" customHeight="1" x14ac:dyDescent="0.2">
      <c r="A78" s="198"/>
      <c r="B78" s="199"/>
      <c r="C78" s="199"/>
      <c r="D78" s="200"/>
      <c r="E78" s="200"/>
      <c r="F78" s="200"/>
      <c r="G78" s="200"/>
      <c r="H78" s="201"/>
      <c r="I78" s="201"/>
      <c r="J78" s="201"/>
      <c r="K78" s="201"/>
      <c r="L78" s="199"/>
      <c r="M78" s="199"/>
      <c r="N78" s="199"/>
      <c r="O78" s="199"/>
      <c r="P78" s="199"/>
      <c r="Q78" s="199"/>
      <c r="R78" s="199"/>
      <c r="S78" s="199"/>
      <c r="T78" s="199"/>
      <c r="U78" s="199"/>
      <c r="V78" s="199"/>
      <c r="W78" s="199"/>
      <c r="X78" s="199"/>
      <c r="Y78" s="199"/>
      <c r="Z78" s="199"/>
      <c r="AA78" s="199"/>
      <c r="AB78" s="199"/>
      <c r="AC78" s="199"/>
      <c r="AD78" s="199"/>
      <c r="AE78" s="199"/>
      <c r="AF78" s="199"/>
      <c r="AG78" s="129"/>
    </row>
    <row r="79" spans="1:71" s="1" customFormat="1" ht="12.75" hidden="1" customHeight="1" x14ac:dyDescent="0.2">
      <c r="A79" s="183"/>
      <c r="B79" s="199"/>
      <c r="C79" s="199"/>
      <c r="D79" s="200"/>
      <c r="E79" s="200"/>
      <c r="F79" s="200"/>
      <c r="G79" s="200"/>
      <c r="H79" s="201"/>
      <c r="I79" s="201"/>
      <c r="J79" s="201"/>
      <c r="K79" s="201"/>
      <c r="L79" s="199"/>
      <c r="M79" s="199"/>
      <c r="N79" s="199"/>
      <c r="O79" s="199"/>
      <c r="P79" s="199"/>
      <c r="Q79" s="199"/>
      <c r="R79" s="199"/>
      <c r="S79" s="199"/>
      <c r="T79" s="199"/>
      <c r="U79" s="199"/>
      <c r="V79" s="199"/>
      <c r="W79" s="548"/>
      <c r="X79" s="548"/>
      <c r="Y79" s="548"/>
      <c r="Z79" s="548"/>
      <c r="AA79" s="548"/>
      <c r="AB79" s="508"/>
      <c r="AC79" s="508"/>
      <c r="AD79" s="508"/>
      <c r="AE79" s="508"/>
      <c r="AF79" s="508"/>
      <c r="AG79" s="129"/>
    </row>
    <row r="80" spans="1:71" s="1" customFormat="1" ht="12.75" hidden="1" customHeight="1" x14ac:dyDescent="0.2">
      <c r="A80" s="198"/>
      <c r="B80" s="199"/>
      <c r="C80" s="199"/>
      <c r="D80" s="200"/>
      <c r="E80" s="200"/>
      <c r="F80" s="200"/>
      <c r="G80" s="200"/>
      <c r="H80" s="201"/>
      <c r="I80" s="201"/>
      <c r="J80" s="201"/>
      <c r="K80" s="201"/>
      <c r="L80" s="199"/>
      <c r="M80" s="199"/>
      <c r="N80" s="199"/>
      <c r="O80" s="199"/>
      <c r="P80" s="199"/>
      <c r="Q80" s="199"/>
      <c r="R80" s="199"/>
      <c r="S80" s="199"/>
      <c r="T80" s="199"/>
      <c r="U80" s="199"/>
      <c r="V80" s="199"/>
      <c r="W80" s="199"/>
      <c r="X80" s="199"/>
      <c r="Y80" s="199"/>
      <c r="Z80" s="199"/>
      <c r="AA80" s="199"/>
      <c r="AB80" s="199"/>
      <c r="AC80" s="199"/>
      <c r="AD80" s="199"/>
      <c r="AE80" s="199"/>
      <c r="AF80" s="199"/>
      <c r="AG80" s="129"/>
    </row>
    <row r="81" spans="1:41" s="1" customFormat="1" ht="12.75" hidden="1" customHeight="1" x14ac:dyDescent="0.2">
      <c r="A81" s="183"/>
      <c r="B81" s="199"/>
      <c r="C81" s="199"/>
      <c r="D81" s="200"/>
      <c r="E81" s="200"/>
      <c r="F81" s="200"/>
      <c r="G81" s="200"/>
      <c r="H81" s="201"/>
      <c r="I81" s="201"/>
      <c r="J81" s="201"/>
      <c r="K81" s="201"/>
      <c r="L81" s="199"/>
      <c r="M81" s="199"/>
      <c r="N81" s="199"/>
      <c r="O81" s="199"/>
      <c r="P81" s="199"/>
      <c r="Q81" s="199"/>
      <c r="R81" s="199"/>
      <c r="S81" s="199"/>
      <c r="T81" s="199"/>
      <c r="U81" s="199"/>
      <c r="V81" s="199"/>
      <c r="W81" s="548"/>
      <c r="X81" s="548"/>
      <c r="Y81" s="548"/>
      <c r="Z81" s="548"/>
      <c r="AA81" s="548"/>
      <c r="AB81" s="508"/>
      <c r="AC81" s="508"/>
      <c r="AD81" s="508"/>
      <c r="AE81" s="508"/>
      <c r="AF81" s="508"/>
      <c r="AG81" s="129"/>
    </row>
    <row r="82" spans="1:41" s="1" customFormat="1" ht="12.75" hidden="1" customHeight="1" x14ac:dyDescent="0.2">
      <c r="A82" s="198"/>
      <c r="B82" s="199"/>
      <c r="C82" s="199"/>
      <c r="D82" s="200"/>
      <c r="E82" s="200"/>
      <c r="F82" s="200"/>
      <c r="G82" s="200"/>
      <c r="H82" s="201"/>
      <c r="I82" s="201"/>
      <c r="J82" s="201"/>
      <c r="K82" s="201"/>
      <c r="L82" s="199"/>
      <c r="M82" s="199"/>
      <c r="N82" s="199"/>
      <c r="O82" s="199"/>
      <c r="P82" s="199"/>
      <c r="Q82" s="199"/>
      <c r="R82" s="199"/>
      <c r="S82" s="199"/>
      <c r="T82" s="199"/>
      <c r="U82" s="199"/>
      <c r="V82" s="199"/>
      <c r="W82" s="199"/>
      <c r="X82" s="199"/>
      <c r="Y82" s="199"/>
      <c r="Z82" s="199"/>
      <c r="AA82" s="199"/>
      <c r="AB82" s="199"/>
      <c r="AC82" s="199"/>
      <c r="AD82" s="199"/>
      <c r="AE82" s="199"/>
      <c r="AF82" s="199"/>
      <c r="AG82" s="129"/>
    </row>
    <row r="83" spans="1:41" s="1" customFormat="1" ht="12.75" hidden="1" customHeight="1" x14ac:dyDescent="0.2">
      <c r="A83" s="183"/>
      <c r="B83" s="199"/>
      <c r="C83" s="199"/>
      <c r="D83" s="200"/>
      <c r="E83" s="200"/>
      <c r="F83" s="200"/>
      <c r="G83" s="200"/>
      <c r="H83" s="201"/>
      <c r="I83" s="201"/>
      <c r="J83" s="201"/>
      <c r="K83" s="201"/>
      <c r="L83" s="199"/>
      <c r="M83" s="199"/>
      <c r="N83" s="199"/>
      <c r="O83" s="199"/>
      <c r="P83" s="199"/>
      <c r="Q83" s="199"/>
      <c r="R83" s="199"/>
      <c r="S83" s="199"/>
      <c r="T83" s="199"/>
      <c r="U83" s="199"/>
      <c r="V83" s="199"/>
      <c r="W83" s="548"/>
      <c r="X83" s="548"/>
      <c r="Y83" s="548"/>
      <c r="Z83" s="548"/>
      <c r="AA83" s="548"/>
      <c r="AB83" s="508"/>
      <c r="AC83" s="508"/>
      <c r="AD83" s="508"/>
      <c r="AE83" s="508"/>
      <c r="AF83" s="508"/>
      <c r="AG83" s="129"/>
    </row>
    <row r="84" spans="1:41" s="1" customFormat="1" ht="12.75" hidden="1" customHeight="1" x14ac:dyDescent="0.2">
      <c r="A84" s="198"/>
      <c r="B84" s="199"/>
      <c r="C84" s="199"/>
      <c r="D84" s="200"/>
      <c r="E84" s="200"/>
      <c r="F84" s="200"/>
      <c r="G84" s="200"/>
      <c r="H84" s="201"/>
      <c r="I84" s="201"/>
      <c r="J84" s="201"/>
      <c r="K84" s="201"/>
      <c r="L84" s="199"/>
      <c r="M84" s="199"/>
      <c r="N84" s="199"/>
      <c r="O84" s="199"/>
      <c r="P84" s="199"/>
      <c r="Q84" s="199"/>
      <c r="R84" s="199"/>
      <c r="S84" s="199"/>
      <c r="T84" s="199"/>
      <c r="U84" s="199"/>
      <c r="V84" s="199"/>
      <c r="W84" s="199"/>
      <c r="X84" s="199"/>
      <c r="Y84" s="199"/>
      <c r="Z84" s="199"/>
      <c r="AA84" s="199"/>
      <c r="AB84" s="199"/>
      <c r="AC84" s="199"/>
      <c r="AD84" s="199"/>
      <c r="AE84" s="199"/>
      <c r="AF84" s="199"/>
      <c r="AG84" s="129"/>
    </row>
    <row r="85" spans="1:41" s="1" customFormat="1" ht="12.75" hidden="1" customHeight="1" x14ac:dyDescent="0.2">
      <c r="A85" s="183"/>
      <c r="B85" s="199"/>
      <c r="C85" s="199"/>
      <c r="D85" s="200"/>
      <c r="E85" s="200"/>
      <c r="F85" s="200"/>
      <c r="G85" s="200"/>
      <c r="H85" s="201"/>
      <c r="I85" s="201"/>
      <c r="J85" s="201"/>
      <c r="K85" s="201"/>
      <c r="L85" s="199"/>
      <c r="M85" s="199"/>
      <c r="N85" s="199"/>
      <c r="O85" s="199"/>
      <c r="P85" s="199"/>
      <c r="Q85" s="199"/>
      <c r="R85" s="199"/>
      <c r="S85" s="199"/>
      <c r="T85" s="199"/>
      <c r="U85" s="199"/>
      <c r="V85" s="199"/>
      <c r="W85" s="548"/>
      <c r="X85" s="548"/>
      <c r="Y85" s="548"/>
      <c r="Z85" s="548"/>
      <c r="AA85" s="548"/>
      <c r="AB85" s="508"/>
      <c r="AC85" s="508"/>
      <c r="AD85" s="508"/>
      <c r="AE85" s="508"/>
      <c r="AF85" s="508"/>
      <c r="AG85" s="129"/>
    </row>
    <row r="86" spans="1:41" s="1" customFormat="1" ht="12.75" hidden="1" customHeight="1" x14ac:dyDescent="0.2">
      <c r="A86" s="198"/>
      <c r="B86" s="199"/>
      <c r="C86" s="199"/>
      <c r="D86" s="200"/>
      <c r="E86" s="200"/>
      <c r="F86" s="200"/>
      <c r="G86" s="200"/>
      <c r="H86" s="201"/>
      <c r="I86" s="201"/>
      <c r="J86" s="201"/>
      <c r="K86" s="201"/>
      <c r="L86" s="199"/>
      <c r="M86" s="199"/>
      <c r="N86" s="199"/>
      <c r="O86" s="199"/>
      <c r="P86" s="199"/>
      <c r="Q86" s="199"/>
      <c r="R86" s="199"/>
      <c r="S86" s="199"/>
      <c r="T86" s="199"/>
      <c r="U86" s="199"/>
      <c r="V86" s="199"/>
      <c r="W86" s="199"/>
      <c r="X86" s="199"/>
      <c r="Y86" s="199"/>
      <c r="Z86" s="199"/>
      <c r="AA86" s="199"/>
      <c r="AB86" s="199"/>
      <c r="AC86" s="199"/>
      <c r="AD86" s="199"/>
      <c r="AE86" s="199"/>
      <c r="AF86" s="199"/>
      <c r="AG86" s="129"/>
    </row>
    <row r="87" spans="1:41" s="1" customFormat="1" ht="12.75" hidden="1" customHeight="1" x14ac:dyDescent="0.2">
      <c r="A87" s="183"/>
      <c r="B87" s="199"/>
      <c r="C87" s="199"/>
      <c r="D87" s="200"/>
      <c r="E87" s="200"/>
      <c r="F87" s="200"/>
      <c r="G87" s="200"/>
      <c r="H87" s="201"/>
      <c r="I87" s="201"/>
      <c r="J87" s="201"/>
      <c r="K87" s="201"/>
      <c r="L87" s="199"/>
      <c r="M87" s="199"/>
      <c r="N87" s="199"/>
      <c r="O87" s="199"/>
      <c r="P87" s="199"/>
      <c r="Q87" s="199"/>
      <c r="R87" s="199"/>
      <c r="S87" s="199"/>
      <c r="T87" s="199"/>
      <c r="U87" s="199"/>
      <c r="V87" s="199"/>
      <c r="W87" s="548"/>
      <c r="X87" s="548"/>
      <c r="Y87" s="548"/>
      <c r="Z87" s="548"/>
      <c r="AA87" s="548"/>
      <c r="AB87" s="508"/>
      <c r="AC87" s="508"/>
      <c r="AD87" s="508"/>
      <c r="AE87" s="508"/>
      <c r="AF87" s="508"/>
      <c r="AG87" s="129"/>
    </row>
    <row r="88" spans="1:41" s="1" customFormat="1" ht="3" customHeight="1" x14ac:dyDescent="0.2">
      <c r="A88" s="198"/>
      <c r="B88" s="199"/>
      <c r="C88" s="199"/>
      <c r="D88" s="200"/>
      <c r="E88" s="200"/>
      <c r="F88" s="200"/>
      <c r="G88" s="200"/>
      <c r="H88" s="201"/>
      <c r="I88" s="201"/>
      <c r="J88" s="201"/>
      <c r="K88" s="201"/>
      <c r="L88" s="199"/>
      <c r="M88" s="199"/>
      <c r="N88" s="199"/>
      <c r="O88" s="199"/>
      <c r="P88" s="199"/>
      <c r="Q88" s="199"/>
      <c r="R88" s="199"/>
      <c r="S88" s="199"/>
      <c r="T88" s="199"/>
      <c r="U88" s="199"/>
      <c r="V88" s="199"/>
      <c r="W88" s="199"/>
      <c r="X88" s="199"/>
      <c r="Y88" s="199"/>
      <c r="Z88" s="199"/>
      <c r="AA88" s="199"/>
      <c r="AB88" s="199"/>
      <c r="AC88" s="199"/>
      <c r="AD88" s="199"/>
      <c r="AE88" s="199"/>
      <c r="AF88" s="199"/>
      <c r="AG88" s="129"/>
    </row>
    <row r="89" spans="1:41" s="1" customFormat="1" ht="15.75" customHeight="1" x14ac:dyDescent="0.2">
      <c r="A89" s="125"/>
      <c r="B89" s="142" t="s">
        <v>190</v>
      </c>
      <c r="C89" s="151"/>
      <c r="D89" s="142"/>
      <c r="E89" s="142"/>
      <c r="F89" s="142"/>
      <c r="G89" s="142"/>
      <c r="H89" s="142"/>
      <c r="I89" s="142"/>
      <c r="J89" s="142"/>
      <c r="K89" s="142"/>
      <c r="L89" s="142"/>
      <c r="M89" s="142"/>
      <c r="N89" s="142"/>
      <c r="O89" s="142"/>
      <c r="P89" s="142"/>
      <c r="Q89" s="142"/>
      <c r="R89" s="142"/>
      <c r="S89" s="142"/>
      <c r="T89" s="142"/>
      <c r="U89" s="142"/>
      <c r="V89" s="138"/>
      <c r="W89" s="569" t="s">
        <v>191</v>
      </c>
      <c r="X89" s="569"/>
      <c r="Y89" s="569"/>
      <c r="Z89" s="569"/>
      <c r="AA89" s="569"/>
      <c r="AB89" s="569"/>
      <c r="AC89" s="569"/>
      <c r="AD89" s="569"/>
      <c r="AE89" s="569"/>
      <c r="AF89" s="569"/>
      <c r="AG89" s="129"/>
    </row>
    <row r="90" spans="1:41" s="174" customFormat="1" ht="3" customHeight="1" x14ac:dyDescent="0.2">
      <c r="A90" s="133"/>
      <c r="B90" s="134"/>
      <c r="C90" s="135"/>
      <c r="D90" s="136"/>
      <c r="E90" s="136"/>
      <c r="F90" s="136"/>
      <c r="G90" s="136"/>
      <c r="H90" s="137"/>
      <c r="I90" s="137"/>
      <c r="J90" s="137"/>
      <c r="K90" s="137"/>
      <c r="L90" s="134"/>
      <c r="M90" s="134"/>
      <c r="N90" s="133"/>
      <c r="O90" s="134"/>
      <c r="P90" s="134"/>
      <c r="Q90" s="134"/>
      <c r="R90" s="134"/>
      <c r="S90" s="134"/>
      <c r="T90" s="134"/>
      <c r="U90" s="134"/>
      <c r="V90" s="134"/>
      <c r="W90" s="134"/>
      <c r="X90" s="134"/>
      <c r="Y90" s="134"/>
      <c r="Z90" s="134"/>
      <c r="AA90" s="134"/>
      <c r="AB90" s="134"/>
      <c r="AC90" s="134"/>
      <c r="AD90" s="134"/>
      <c r="AE90" s="134"/>
      <c r="AF90" s="134"/>
      <c r="AG90" s="134"/>
    </row>
    <row r="91" spans="1:41" s="1" customFormat="1" ht="12.75" customHeight="1" x14ac:dyDescent="0.2">
      <c r="A91" s="183"/>
      <c r="B91" s="565" t="s">
        <v>220</v>
      </c>
      <c r="C91" s="565"/>
      <c r="D91" s="565"/>
      <c r="E91" s="565"/>
      <c r="F91" s="565"/>
      <c r="G91" s="565"/>
      <c r="H91" s="565"/>
      <c r="I91" s="565"/>
      <c r="J91" s="565"/>
      <c r="K91" s="565"/>
      <c r="L91" s="565"/>
      <c r="M91" s="565"/>
      <c r="N91" s="565"/>
      <c r="O91" s="565"/>
      <c r="P91" s="565"/>
      <c r="Q91" s="565"/>
      <c r="R91" s="565"/>
      <c r="S91" s="565"/>
      <c r="T91" s="565"/>
      <c r="U91" s="565"/>
      <c r="V91" s="565"/>
      <c r="W91" s="513" t="s">
        <v>15</v>
      </c>
      <c r="X91" s="513"/>
      <c r="Y91" s="513"/>
      <c r="Z91" s="513"/>
      <c r="AA91" s="513"/>
      <c r="AB91" s="513"/>
      <c r="AC91" s="513"/>
      <c r="AD91" s="513"/>
      <c r="AE91" s="513"/>
      <c r="AF91" s="513"/>
      <c r="AG91" s="129"/>
    </row>
    <row r="92" spans="1:41" s="1" customFormat="1" ht="3" customHeight="1" x14ac:dyDescent="0.2">
      <c r="A92" s="133"/>
      <c r="B92" s="186"/>
      <c r="C92" s="187"/>
      <c r="D92" s="136"/>
      <c r="E92" s="136"/>
      <c r="F92" s="136"/>
      <c r="G92" s="136"/>
      <c r="H92" s="136"/>
      <c r="I92" s="136"/>
      <c r="J92" s="136"/>
      <c r="K92" s="136"/>
      <c r="L92" s="186"/>
      <c r="M92" s="186"/>
      <c r="N92" s="186"/>
      <c r="O92" s="186"/>
      <c r="P92" s="186"/>
      <c r="Q92" s="186"/>
      <c r="R92" s="186"/>
      <c r="S92" s="186"/>
      <c r="T92" s="186"/>
      <c r="U92" s="186"/>
      <c r="V92" s="186"/>
      <c r="W92" s="134"/>
      <c r="X92" s="134"/>
      <c r="Y92" s="134"/>
      <c r="Z92" s="134"/>
      <c r="AA92" s="134"/>
      <c r="AB92" s="134"/>
      <c r="AC92" s="134"/>
      <c r="AD92" s="134"/>
      <c r="AE92" s="134"/>
      <c r="AF92" s="134"/>
      <c r="AG92" s="129"/>
    </row>
    <row r="93" spans="1:41" s="1" customFormat="1" ht="38.25" customHeight="1" x14ac:dyDescent="0.2">
      <c r="A93" s="183"/>
      <c r="B93" s="565" t="s">
        <v>245</v>
      </c>
      <c r="C93" s="565"/>
      <c r="D93" s="565"/>
      <c r="E93" s="565"/>
      <c r="F93" s="565"/>
      <c r="G93" s="565"/>
      <c r="H93" s="565"/>
      <c r="I93" s="565"/>
      <c r="J93" s="565"/>
      <c r="K93" s="565"/>
      <c r="L93" s="565"/>
      <c r="M93" s="565"/>
      <c r="N93" s="565"/>
      <c r="O93" s="565"/>
      <c r="P93" s="565"/>
      <c r="Q93" s="565"/>
      <c r="R93" s="565"/>
      <c r="S93" s="565"/>
      <c r="T93" s="565"/>
      <c r="U93" s="565"/>
      <c r="V93" s="565"/>
      <c r="W93" s="513" t="s">
        <v>15</v>
      </c>
      <c r="X93" s="513"/>
      <c r="Y93" s="513"/>
      <c r="Z93" s="513"/>
      <c r="AA93" s="513"/>
      <c r="AB93" s="513"/>
      <c r="AC93" s="513"/>
      <c r="AD93" s="513"/>
      <c r="AE93" s="513"/>
      <c r="AF93" s="513"/>
      <c r="AG93" s="129"/>
      <c r="AL93" s="173"/>
    </row>
    <row r="94" spans="1:41" s="1" customFormat="1" ht="3" hidden="1" customHeight="1" x14ac:dyDescent="0.2">
      <c r="A94" s="133"/>
      <c r="B94" s="134"/>
      <c r="C94" s="135"/>
      <c r="D94" s="136"/>
      <c r="E94" s="136"/>
      <c r="F94" s="136"/>
      <c r="G94" s="136"/>
      <c r="H94" s="137"/>
      <c r="I94" s="137"/>
      <c r="J94" s="137"/>
      <c r="K94" s="137"/>
      <c r="L94" s="134"/>
      <c r="M94" s="134"/>
      <c r="N94" s="134"/>
      <c r="O94" s="134"/>
      <c r="P94" s="134"/>
      <c r="Q94" s="134"/>
      <c r="R94" s="134"/>
      <c r="S94" s="134"/>
      <c r="T94" s="134"/>
      <c r="U94" s="134"/>
      <c r="V94" s="134"/>
      <c r="W94" s="134"/>
      <c r="X94" s="134"/>
      <c r="Y94" s="134"/>
      <c r="Z94" s="134"/>
      <c r="AA94" s="134"/>
      <c r="AB94" s="134"/>
      <c r="AC94" s="134"/>
      <c r="AD94" s="134"/>
      <c r="AE94" s="134"/>
      <c r="AF94" s="134"/>
      <c r="AG94" s="129"/>
    </row>
    <row r="95" spans="1:41" s="1" customFormat="1" ht="87.75" hidden="1" customHeight="1" x14ac:dyDescent="0.2">
      <c r="A95" s="183"/>
      <c r="B95" s="552"/>
      <c r="C95" s="552"/>
      <c r="D95" s="552"/>
      <c r="E95" s="552"/>
      <c r="F95" s="552"/>
      <c r="G95" s="552"/>
      <c r="H95" s="552"/>
      <c r="I95" s="552"/>
      <c r="J95" s="552"/>
      <c r="K95" s="552"/>
      <c r="L95" s="552"/>
      <c r="M95" s="552"/>
      <c r="N95" s="552"/>
      <c r="O95" s="552"/>
      <c r="P95" s="552"/>
      <c r="Q95" s="552"/>
      <c r="R95" s="552"/>
      <c r="S95" s="552"/>
      <c r="T95" s="552"/>
      <c r="U95" s="552"/>
      <c r="V95" s="552"/>
      <c r="W95" s="583"/>
      <c r="X95" s="583"/>
      <c r="Y95" s="583"/>
      <c r="Z95" s="583"/>
      <c r="AA95" s="583"/>
      <c r="AB95" s="583"/>
      <c r="AC95" s="583"/>
      <c r="AD95" s="583"/>
      <c r="AE95" s="583"/>
      <c r="AF95" s="583"/>
      <c r="AG95" s="129"/>
      <c r="AO95" s="207"/>
    </row>
    <row r="96" spans="1:41" s="1" customFormat="1" ht="3" hidden="1" customHeight="1" x14ac:dyDescent="0.2">
      <c r="A96" s="133"/>
      <c r="B96" s="186"/>
      <c r="C96" s="187"/>
      <c r="D96" s="136"/>
      <c r="E96" s="136"/>
      <c r="F96" s="136"/>
      <c r="G96" s="136"/>
      <c r="H96" s="136"/>
      <c r="I96" s="136"/>
      <c r="J96" s="136"/>
      <c r="K96" s="136"/>
      <c r="L96" s="186"/>
      <c r="M96" s="186"/>
      <c r="N96" s="186"/>
      <c r="O96" s="186"/>
      <c r="P96" s="186"/>
      <c r="Q96" s="186"/>
      <c r="R96" s="186"/>
      <c r="S96" s="186"/>
      <c r="T96" s="186"/>
      <c r="U96" s="186"/>
      <c r="V96" s="186"/>
      <c r="W96" s="134"/>
      <c r="X96" s="134"/>
      <c r="Y96" s="134"/>
      <c r="Z96" s="134"/>
      <c r="AA96" s="134"/>
      <c r="AB96" s="134"/>
      <c r="AC96" s="134"/>
      <c r="AD96" s="134"/>
      <c r="AE96" s="134"/>
      <c r="AF96" s="134"/>
      <c r="AG96" s="129"/>
    </row>
    <row r="97" spans="1:41" s="1" customFormat="1" ht="16.5" hidden="1" customHeight="1" x14ac:dyDescent="0.2">
      <c r="A97" s="183"/>
      <c r="B97" s="506"/>
      <c r="C97" s="506"/>
      <c r="D97" s="506"/>
      <c r="E97" s="506"/>
      <c r="F97" s="506"/>
      <c r="G97" s="506"/>
      <c r="H97" s="506"/>
      <c r="I97" s="506"/>
      <c r="J97" s="506"/>
      <c r="K97" s="506"/>
      <c r="L97" s="506"/>
      <c r="M97" s="506"/>
      <c r="N97" s="506"/>
      <c r="O97" s="506"/>
      <c r="P97" s="506"/>
      <c r="Q97" s="506"/>
      <c r="R97" s="506"/>
      <c r="S97" s="506"/>
      <c r="T97" s="506"/>
      <c r="U97" s="506"/>
      <c r="V97" s="506"/>
      <c r="W97" s="583"/>
      <c r="X97" s="583"/>
      <c r="Y97" s="583"/>
      <c r="Z97" s="583"/>
      <c r="AA97" s="583"/>
      <c r="AB97" s="583"/>
      <c r="AC97" s="583"/>
      <c r="AD97" s="583"/>
      <c r="AE97" s="583"/>
      <c r="AF97" s="583"/>
      <c r="AG97" s="129"/>
    </row>
    <row r="98" spans="1:41" s="1" customFormat="1" ht="3" hidden="1" customHeight="1" x14ac:dyDescent="0.2">
      <c r="A98" s="133"/>
      <c r="B98" s="134"/>
      <c r="C98" s="135"/>
      <c r="D98" s="136"/>
      <c r="E98" s="136"/>
      <c r="F98" s="136"/>
      <c r="G98" s="136"/>
      <c r="H98" s="137"/>
      <c r="I98" s="137"/>
      <c r="J98" s="137"/>
      <c r="K98" s="137"/>
      <c r="L98" s="134"/>
      <c r="M98" s="134"/>
      <c r="N98" s="134"/>
      <c r="O98" s="134"/>
      <c r="P98" s="134"/>
      <c r="Q98" s="134"/>
      <c r="R98" s="134"/>
      <c r="S98" s="134"/>
      <c r="T98" s="134"/>
      <c r="U98" s="134"/>
      <c r="V98" s="134"/>
      <c r="W98" s="134"/>
      <c r="X98" s="134"/>
      <c r="Y98" s="134"/>
      <c r="Z98" s="134"/>
      <c r="AA98" s="134"/>
      <c r="AB98" s="134"/>
      <c r="AC98" s="134"/>
      <c r="AD98" s="134"/>
      <c r="AE98" s="134"/>
      <c r="AF98" s="134"/>
      <c r="AG98" s="129"/>
    </row>
    <row r="99" spans="1:41" s="1" customFormat="1" ht="29.25" hidden="1" customHeight="1" x14ac:dyDescent="0.2">
      <c r="A99" s="183"/>
      <c r="B99" s="506"/>
      <c r="C99" s="506"/>
      <c r="D99" s="506"/>
      <c r="E99" s="506"/>
      <c r="F99" s="506"/>
      <c r="G99" s="506"/>
      <c r="H99" s="506"/>
      <c r="I99" s="506"/>
      <c r="J99" s="506"/>
      <c r="K99" s="506"/>
      <c r="L99" s="506"/>
      <c r="M99" s="506"/>
      <c r="N99" s="506"/>
      <c r="O99" s="506"/>
      <c r="P99" s="506"/>
      <c r="Q99" s="506"/>
      <c r="R99" s="506"/>
      <c r="S99" s="506"/>
      <c r="T99" s="506"/>
      <c r="U99" s="506"/>
      <c r="V99" s="506"/>
      <c r="W99" s="513"/>
      <c r="X99" s="513"/>
      <c r="Y99" s="513"/>
      <c r="Z99" s="513"/>
      <c r="AA99" s="513"/>
      <c r="AB99" s="513"/>
      <c r="AC99" s="513"/>
      <c r="AD99" s="513"/>
      <c r="AE99" s="513"/>
      <c r="AF99" s="513"/>
      <c r="AG99" s="129"/>
    </row>
    <row r="100" spans="1:41" s="1" customFormat="1" ht="3" hidden="1" customHeight="1" x14ac:dyDescent="0.2">
      <c r="A100" s="133"/>
      <c r="B100" s="134"/>
      <c r="C100" s="135"/>
      <c r="D100" s="136"/>
      <c r="E100" s="136"/>
      <c r="F100" s="136"/>
      <c r="G100" s="136"/>
      <c r="H100" s="137"/>
      <c r="I100" s="137"/>
      <c r="J100" s="137"/>
      <c r="K100" s="137"/>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29"/>
    </row>
    <row r="101" spans="1:41" s="1" customFormat="1" ht="24.75" hidden="1" customHeight="1" x14ac:dyDescent="0.2">
      <c r="A101" s="183"/>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13"/>
      <c r="X101" s="513"/>
      <c r="Y101" s="513"/>
      <c r="Z101" s="513"/>
      <c r="AA101" s="513"/>
      <c r="AB101" s="513"/>
      <c r="AC101" s="513"/>
      <c r="AD101" s="513"/>
      <c r="AE101" s="513"/>
      <c r="AF101" s="513"/>
      <c r="AG101" s="129"/>
    </row>
    <row r="102" spans="1:41" s="1" customFormat="1" ht="3" customHeight="1" x14ac:dyDescent="0.2">
      <c r="A102" s="133"/>
      <c r="B102" s="186"/>
      <c r="C102" s="187"/>
      <c r="D102" s="136"/>
      <c r="E102" s="136"/>
      <c r="F102" s="136"/>
      <c r="G102" s="136"/>
      <c r="H102" s="136"/>
      <c r="I102" s="136"/>
      <c r="J102" s="136"/>
      <c r="K102" s="136"/>
      <c r="L102" s="186"/>
      <c r="M102" s="186"/>
      <c r="N102" s="186"/>
      <c r="O102" s="186"/>
      <c r="P102" s="186"/>
      <c r="Q102" s="186"/>
      <c r="R102" s="186"/>
      <c r="S102" s="186"/>
      <c r="T102" s="186"/>
      <c r="U102" s="186"/>
      <c r="V102" s="186"/>
      <c r="W102" s="134"/>
      <c r="X102" s="134"/>
      <c r="Y102" s="134"/>
      <c r="Z102" s="134"/>
      <c r="AA102" s="134"/>
      <c r="AB102" s="134"/>
      <c r="AC102" s="134"/>
      <c r="AD102" s="134"/>
      <c r="AE102" s="134"/>
      <c r="AF102" s="134"/>
      <c r="AG102" s="129"/>
    </row>
    <row r="103" spans="1:41" s="1" customFormat="1" ht="12.75" hidden="1" customHeight="1" x14ac:dyDescent="0.2">
      <c r="A103" s="183"/>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13"/>
      <c r="X103" s="513"/>
      <c r="Y103" s="513"/>
      <c r="Z103" s="513"/>
      <c r="AA103" s="513"/>
      <c r="AB103" s="513"/>
      <c r="AC103" s="513"/>
      <c r="AD103" s="513"/>
      <c r="AE103" s="513"/>
      <c r="AF103" s="513"/>
      <c r="AG103" s="129"/>
    </row>
    <row r="104" spans="1:41" s="1" customFormat="1" ht="12.75" hidden="1" customHeight="1" x14ac:dyDescent="0.2">
      <c r="A104" s="133"/>
      <c r="B104" s="134"/>
      <c r="C104" s="135"/>
      <c r="D104" s="136"/>
      <c r="E104" s="136"/>
      <c r="F104" s="136"/>
      <c r="G104" s="136"/>
      <c r="H104" s="137"/>
      <c r="I104" s="137"/>
      <c r="J104" s="137"/>
      <c r="K104" s="137"/>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29"/>
    </row>
    <row r="105" spans="1:41" s="1" customFormat="1" ht="12.75" hidden="1" customHeight="1" x14ac:dyDescent="0.2">
      <c r="A105" s="183"/>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13"/>
      <c r="X105" s="513"/>
      <c r="Y105" s="513"/>
      <c r="Z105" s="513"/>
      <c r="AA105" s="513"/>
      <c r="AB105" s="513"/>
      <c r="AC105" s="513"/>
      <c r="AD105" s="513"/>
      <c r="AE105" s="513"/>
      <c r="AF105" s="513"/>
      <c r="AG105" s="129"/>
    </row>
    <row r="106" spans="1:41" s="1" customFormat="1" ht="12.75" hidden="1" customHeight="1" x14ac:dyDescent="0.2">
      <c r="A106" s="133"/>
      <c r="B106" s="186"/>
      <c r="C106" s="187"/>
      <c r="D106" s="136"/>
      <c r="E106" s="136"/>
      <c r="F106" s="136"/>
      <c r="G106" s="136"/>
      <c r="H106" s="136"/>
      <c r="I106" s="136"/>
      <c r="J106" s="136"/>
      <c r="K106" s="136"/>
      <c r="L106" s="186"/>
      <c r="M106" s="186"/>
      <c r="N106" s="186"/>
      <c r="O106" s="186"/>
      <c r="P106" s="186"/>
      <c r="Q106" s="186"/>
      <c r="R106" s="186"/>
      <c r="S106" s="186"/>
      <c r="T106" s="186"/>
      <c r="U106" s="186"/>
      <c r="V106" s="186"/>
      <c r="W106" s="134"/>
      <c r="X106" s="134"/>
      <c r="Y106" s="134"/>
      <c r="Z106" s="134"/>
      <c r="AA106" s="134"/>
      <c r="AB106" s="134"/>
      <c r="AC106" s="134"/>
      <c r="AD106" s="134"/>
      <c r="AE106" s="134"/>
      <c r="AF106" s="134"/>
      <c r="AG106" s="129"/>
    </row>
    <row r="107" spans="1:41" s="1" customFormat="1" ht="28.5" customHeight="1" x14ac:dyDescent="0.2">
      <c r="A107" s="183"/>
      <c r="B107" s="552" t="s">
        <v>195</v>
      </c>
      <c r="C107" s="552"/>
      <c r="D107" s="552"/>
      <c r="E107" s="552"/>
      <c r="F107" s="552"/>
      <c r="G107" s="552"/>
      <c r="H107" s="552"/>
      <c r="I107" s="552"/>
      <c r="J107" s="552"/>
      <c r="K107" s="552"/>
      <c r="L107" s="552"/>
      <c r="M107" s="552"/>
      <c r="N107" s="552"/>
      <c r="O107" s="552"/>
      <c r="P107" s="552"/>
      <c r="Q107" s="552"/>
      <c r="R107" s="552"/>
      <c r="S107" s="552"/>
      <c r="T107" s="552"/>
      <c r="U107" s="552"/>
      <c r="V107" s="552"/>
      <c r="W107" s="513" t="s">
        <v>15</v>
      </c>
      <c r="X107" s="513"/>
      <c r="Y107" s="513"/>
      <c r="Z107" s="513"/>
      <c r="AA107" s="513"/>
      <c r="AB107" s="513"/>
      <c r="AC107" s="513"/>
      <c r="AD107" s="513"/>
      <c r="AE107" s="513"/>
      <c r="AF107" s="513"/>
      <c r="AG107" s="129"/>
    </row>
    <row r="108" spans="1:41" s="1" customFormat="1" ht="3" customHeight="1" x14ac:dyDescent="0.2">
      <c r="A108" s="133"/>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134"/>
      <c r="X108" s="134"/>
      <c r="Y108" s="134"/>
      <c r="Z108" s="134"/>
      <c r="AA108" s="134"/>
      <c r="AB108" s="134"/>
      <c r="AC108" s="134"/>
      <c r="AD108" s="134"/>
      <c r="AE108" s="134"/>
      <c r="AF108" s="134"/>
      <c r="AG108" s="129"/>
    </row>
    <row r="109" spans="1:41" s="1" customFormat="1" ht="12.75" customHeight="1" x14ac:dyDescent="0.2">
      <c r="A109" s="183"/>
      <c r="B109" s="515" t="s">
        <v>196</v>
      </c>
      <c r="C109" s="515"/>
      <c r="D109" s="515"/>
      <c r="E109" s="515"/>
      <c r="F109" s="554" t="s">
        <v>15</v>
      </c>
      <c r="G109" s="554"/>
      <c r="H109" s="554"/>
      <c r="I109" s="554"/>
      <c r="J109" s="554"/>
      <c r="K109" s="554"/>
      <c r="L109" s="554"/>
      <c r="M109" s="554"/>
      <c r="N109" s="554"/>
      <c r="O109" s="554"/>
      <c r="P109" s="554"/>
      <c r="Q109" s="554"/>
      <c r="R109" s="554"/>
      <c r="S109" s="554"/>
      <c r="T109" s="554"/>
      <c r="U109" s="554"/>
      <c r="V109" s="554"/>
      <c r="W109" s="513" t="s">
        <v>15</v>
      </c>
      <c r="X109" s="513"/>
      <c r="Y109" s="513"/>
      <c r="Z109" s="513"/>
      <c r="AA109" s="513"/>
      <c r="AB109" s="513"/>
      <c r="AC109" s="513"/>
      <c r="AD109" s="513"/>
      <c r="AE109" s="513"/>
      <c r="AF109" s="513"/>
      <c r="AG109" s="129"/>
    </row>
    <row r="110" spans="1:41" s="174" customFormat="1" ht="3" customHeight="1" x14ac:dyDescent="0.2">
      <c r="A110" s="198"/>
      <c r="B110" s="199"/>
      <c r="C110" s="199"/>
      <c r="D110" s="200"/>
      <c r="E110" s="200"/>
      <c r="F110" s="200"/>
      <c r="G110" s="200"/>
      <c r="H110" s="201"/>
      <c r="I110" s="201"/>
      <c r="J110" s="201"/>
      <c r="K110" s="201"/>
      <c r="L110" s="199"/>
      <c r="M110" s="199"/>
      <c r="N110" s="198"/>
      <c r="O110" s="199"/>
      <c r="P110" s="199"/>
      <c r="Q110" s="199"/>
      <c r="R110" s="199"/>
      <c r="S110" s="199"/>
      <c r="T110" s="199"/>
      <c r="U110" s="199"/>
      <c r="V110" s="199"/>
      <c r="W110" s="199"/>
      <c r="X110" s="199"/>
      <c r="Y110" s="199"/>
      <c r="Z110" s="199"/>
      <c r="AA110" s="199"/>
      <c r="AB110" s="199"/>
      <c r="AC110" s="199"/>
      <c r="AD110" s="199"/>
      <c r="AE110" s="199"/>
      <c r="AF110" s="199"/>
      <c r="AG110" s="199"/>
      <c r="AL110" s="1"/>
      <c r="AM110" s="1"/>
    </row>
    <row r="111" spans="1:41" s="208" customFormat="1" ht="12.75" hidden="1" customHeight="1" x14ac:dyDescent="0.2">
      <c r="A111" s="178"/>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31"/>
      <c r="AL111" s="1"/>
      <c r="AM111" s="1"/>
      <c r="AN111" s="174"/>
      <c r="AO111" s="174"/>
    </row>
    <row r="112" spans="1:41" s="174" customFormat="1" ht="12.75" hidden="1" customHeight="1" x14ac:dyDescent="0.2">
      <c r="A112" s="133"/>
      <c r="B112" s="509"/>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209"/>
      <c r="AH112" s="172"/>
      <c r="AI112" s="172"/>
      <c r="AJ112" s="172"/>
      <c r="AK112" s="172"/>
      <c r="AL112" s="1"/>
      <c r="AM112" s="1"/>
    </row>
    <row r="113" spans="1:39" s="174" customFormat="1" ht="2.25" hidden="1" customHeight="1" x14ac:dyDescent="0.2">
      <c r="A113" s="210"/>
      <c r="B113" s="211"/>
      <c r="C113" s="211"/>
      <c r="D113" s="212"/>
      <c r="E113" s="212"/>
      <c r="F113" s="212"/>
      <c r="G113" s="212"/>
      <c r="H113" s="212"/>
      <c r="I113" s="212"/>
      <c r="J113" s="212"/>
      <c r="K113" s="212"/>
      <c r="L113" s="211"/>
      <c r="M113" s="211"/>
      <c r="N113" s="210"/>
      <c r="O113" s="211"/>
      <c r="P113" s="211"/>
      <c r="Q113" s="211"/>
      <c r="R113" s="211"/>
      <c r="S113" s="211"/>
      <c r="T113" s="211"/>
      <c r="U113" s="211"/>
      <c r="V113" s="211"/>
      <c r="W113" s="211"/>
      <c r="X113" s="211"/>
      <c r="Y113" s="211"/>
      <c r="Z113" s="211"/>
      <c r="AA113" s="211"/>
      <c r="AB113" s="211"/>
      <c r="AC113" s="211"/>
      <c r="AD113" s="211"/>
      <c r="AE113" s="211"/>
      <c r="AF113" s="211"/>
      <c r="AG113" s="199"/>
    </row>
    <row r="114" spans="1:39" s="174" customFormat="1" ht="3" hidden="1" customHeight="1" x14ac:dyDescent="0.2">
      <c r="A114" s="133"/>
      <c r="B114" s="134"/>
      <c r="C114" s="135"/>
      <c r="D114" s="136"/>
      <c r="E114" s="136"/>
      <c r="F114" s="136"/>
      <c r="G114" s="136"/>
      <c r="H114" s="137"/>
      <c r="I114" s="137"/>
      <c r="J114" s="137"/>
      <c r="K114" s="137"/>
      <c r="L114" s="134"/>
      <c r="M114" s="134"/>
      <c r="N114" s="133"/>
      <c r="O114" s="134"/>
      <c r="P114" s="134"/>
      <c r="Q114" s="134"/>
      <c r="R114" s="134"/>
      <c r="S114" s="134"/>
      <c r="T114" s="134"/>
      <c r="U114" s="134"/>
      <c r="V114" s="134"/>
      <c r="W114" s="134"/>
      <c r="X114" s="134"/>
      <c r="Y114" s="134"/>
      <c r="Z114" s="134"/>
      <c r="AA114" s="134"/>
      <c r="AB114" s="134"/>
      <c r="AC114" s="134"/>
      <c r="AD114" s="134"/>
      <c r="AE114" s="134"/>
      <c r="AF114" s="134"/>
      <c r="AG114" s="134"/>
    </row>
    <row r="115" spans="1:39" s="1" customFormat="1" ht="15.75" customHeight="1" x14ac:dyDescent="0.2">
      <c r="A115" s="125"/>
      <c r="B115" s="142" t="s">
        <v>199</v>
      </c>
      <c r="C115" s="151"/>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38"/>
      <c r="AG115" s="129"/>
      <c r="AL115" s="174"/>
      <c r="AM115" s="174"/>
    </row>
    <row r="116" spans="1:39" s="1" customFormat="1" ht="66.75" customHeight="1" x14ac:dyDescent="0.2">
      <c r="A116" s="133"/>
      <c r="B116" s="571" t="s">
        <v>246</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129"/>
      <c r="AL116" s="174"/>
      <c r="AM116" s="174"/>
    </row>
    <row r="117" spans="1:39" s="1" customFormat="1" ht="2.25" customHeight="1" x14ac:dyDescent="0.2">
      <c r="A117" s="147"/>
      <c r="B117" s="148"/>
      <c r="C117" s="148"/>
      <c r="D117" s="148"/>
      <c r="E117" s="148"/>
      <c r="F117" s="148"/>
      <c r="G117" s="148"/>
      <c r="H117" s="148"/>
      <c r="I117" s="148"/>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29"/>
    </row>
    <row r="118" spans="1:39" s="1" customFormat="1" ht="3" customHeight="1" x14ac:dyDescent="0.2">
      <c r="A118" s="133"/>
      <c r="B118" s="134"/>
      <c r="C118" s="135"/>
      <c r="D118" s="136"/>
      <c r="E118" s="136"/>
      <c r="F118" s="136"/>
      <c r="G118" s="136"/>
      <c r="H118" s="137"/>
      <c r="I118" s="137"/>
      <c r="J118" s="137"/>
      <c r="K118" s="137"/>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29"/>
    </row>
    <row r="119" spans="1:39" s="1" customFormat="1" ht="15.75" x14ac:dyDescent="0.2">
      <c r="A119" s="125"/>
      <c r="B119" s="142" t="s">
        <v>200</v>
      </c>
      <c r="C119" s="151"/>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38"/>
      <c r="AG119" s="129"/>
    </row>
    <row r="120" spans="1:39" s="1" customFormat="1" ht="12" customHeight="1" x14ac:dyDescent="0.2">
      <c r="A120" s="133"/>
      <c r="B120" s="509" t="s">
        <v>247</v>
      </c>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129"/>
    </row>
    <row r="121" spans="1:39" s="1" customFormat="1" ht="2.25" customHeight="1" x14ac:dyDescent="0.2">
      <c r="A121" s="215"/>
      <c r="B121" s="214"/>
      <c r="C121" s="214"/>
      <c r="D121" s="214"/>
      <c r="E121" s="214"/>
      <c r="F121" s="214"/>
      <c r="G121" s="214"/>
      <c r="H121" s="214"/>
      <c r="I121" s="214"/>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129"/>
    </row>
    <row r="122" spans="1:39" s="1" customFormat="1" ht="3" customHeight="1" x14ac:dyDescent="0.2">
      <c r="A122" s="133"/>
      <c r="B122" s="134"/>
      <c r="C122" s="135"/>
      <c r="D122" s="136"/>
      <c r="E122" s="136"/>
      <c r="F122" s="136"/>
      <c r="G122" s="136"/>
      <c r="H122" s="137"/>
      <c r="I122" s="137"/>
      <c r="J122" s="137"/>
      <c r="K122" s="137"/>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29"/>
    </row>
    <row r="123" spans="1:39" s="1" customFormat="1" hidden="1" x14ac:dyDescent="0.2">
      <c r="A123" s="518" t="s">
        <v>201</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217"/>
    </row>
  </sheetData>
  <sheetProtection password="D70A" sheet="1"/>
  <mergeCells count="138">
    <mergeCell ref="B112:AF112"/>
    <mergeCell ref="B116:AF116"/>
    <mergeCell ref="B120:AF120"/>
    <mergeCell ref="A123:AF123"/>
    <mergeCell ref="B107:V107"/>
    <mergeCell ref="W107:AF107"/>
    <mergeCell ref="B108:V108"/>
    <mergeCell ref="B109:E109"/>
    <mergeCell ref="F109:V109"/>
    <mergeCell ref="W109:AF109"/>
    <mergeCell ref="B101:V101"/>
    <mergeCell ref="W101:AF101"/>
    <mergeCell ref="B103:V103"/>
    <mergeCell ref="W103:AF103"/>
    <mergeCell ref="B105:V105"/>
    <mergeCell ref="W105:AF105"/>
    <mergeCell ref="B95:V95"/>
    <mergeCell ref="W95:AF95"/>
    <mergeCell ref="B97:V97"/>
    <mergeCell ref="W97:AF97"/>
    <mergeCell ref="B99:V99"/>
    <mergeCell ref="W99:AF99"/>
    <mergeCell ref="W87:AA87"/>
    <mergeCell ref="AB87:AF87"/>
    <mergeCell ref="W89:AF89"/>
    <mergeCell ref="B91:V91"/>
    <mergeCell ref="W91:AF91"/>
    <mergeCell ref="B93:V93"/>
    <mergeCell ref="W93:AF93"/>
    <mergeCell ref="W81:AA81"/>
    <mergeCell ref="AB81:AF81"/>
    <mergeCell ref="W83:AA83"/>
    <mergeCell ref="AB83:AF83"/>
    <mergeCell ref="W85:AA85"/>
    <mergeCell ref="AB85:AF85"/>
    <mergeCell ref="W75:AA75"/>
    <mergeCell ref="AB75:AF75"/>
    <mergeCell ref="W77:AA77"/>
    <mergeCell ref="AB77:AF77"/>
    <mergeCell ref="W79:AA79"/>
    <mergeCell ref="AB79:AF79"/>
    <mergeCell ref="W69:AA69"/>
    <mergeCell ref="AB69:AF69"/>
    <mergeCell ref="W71:AA71"/>
    <mergeCell ref="AB71:AF71"/>
    <mergeCell ref="W73:AA73"/>
    <mergeCell ref="AB73:AF73"/>
    <mergeCell ref="B67:V67"/>
    <mergeCell ref="W67:AA67"/>
    <mergeCell ref="AB67:AF67"/>
    <mergeCell ref="AO67:BI67"/>
    <mergeCell ref="BJ67:BN67"/>
    <mergeCell ref="BO67:BS67"/>
    <mergeCell ref="B65:V65"/>
    <mergeCell ref="W65:AA65"/>
    <mergeCell ref="AB65:AF65"/>
    <mergeCell ref="AO65:BI65"/>
    <mergeCell ref="BJ65:BN65"/>
    <mergeCell ref="BO65:BS65"/>
    <mergeCell ref="B63:V63"/>
    <mergeCell ref="W63:AA63"/>
    <mergeCell ref="AB63:AF63"/>
    <mergeCell ref="AO63:BI63"/>
    <mergeCell ref="BJ63:BN63"/>
    <mergeCell ref="BO63:BS63"/>
    <mergeCell ref="B59:V59"/>
    <mergeCell ref="W59:AA59"/>
    <mergeCell ref="AB59:AF59"/>
    <mergeCell ref="B61:V61"/>
    <mergeCell ref="W61:AA61"/>
    <mergeCell ref="AB61:AF61"/>
    <mergeCell ref="B53:V53"/>
    <mergeCell ref="AB53:AF53"/>
    <mergeCell ref="B55:V55"/>
    <mergeCell ref="W55:AA55"/>
    <mergeCell ref="AB55:AF55"/>
    <mergeCell ref="B57:V57"/>
    <mergeCell ref="W57:AA57"/>
    <mergeCell ref="AB57:AF57"/>
    <mergeCell ref="B49:V49"/>
    <mergeCell ref="W49:AA49"/>
    <mergeCell ref="AB49:AF49"/>
    <mergeCell ref="B51:V51"/>
    <mergeCell ref="W51:AA51"/>
    <mergeCell ref="AB51:AF51"/>
    <mergeCell ref="B42:V42"/>
    <mergeCell ref="AB42:AF42"/>
    <mergeCell ref="B44:AF44"/>
    <mergeCell ref="B45:AF45"/>
    <mergeCell ref="W47:AA47"/>
    <mergeCell ref="AB47:AF47"/>
    <mergeCell ref="B34:AF34"/>
    <mergeCell ref="B38:V38"/>
    <mergeCell ref="W38:AA38"/>
    <mergeCell ref="AB38:AF38"/>
    <mergeCell ref="B40:V40"/>
    <mergeCell ref="AB40:AF40"/>
    <mergeCell ref="W30:AA30"/>
    <mergeCell ref="AB30:AF30"/>
    <mergeCell ref="B31:E31"/>
    <mergeCell ref="G31:V31"/>
    <mergeCell ref="W31:AA31"/>
    <mergeCell ref="AB31:AF31"/>
    <mergeCell ref="W28:AA28"/>
    <mergeCell ref="AB28:AF28"/>
    <mergeCell ref="B29:E29"/>
    <mergeCell ref="G29:V29"/>
    <mergeCell ref="W29:AA29"/>
    <mergeCell ref="AB29:AF29"/>
    <mergeCell ref="B26:E26"/>
    <mergeCell ref="G26:V26"/>
    <mergeCell ref="W26:AA26"/>
    <mergeCell ref="AB26:AF26"/>
    <mergeCell ref="W27:AA27"/>
    <mergeCell ref="AB27:AF27"/>
    <mergeCell ref="B17:O19"/>
    <mergeCell ref="R17:AF19"/>
    <mergeCell ref="B24:O24"/>
    <mergeCell ref="W24:AA24"/>
    <mergeCell ref="AB24:AF24"/>
    <mergeCell ref="B25:E25"/>
    <mergeCell ref="G25:V25"/>
    <mergeCell ref="W25:AA25"/>
    <mergeCell ref="AB25:AF25"/>
    <mergeCell ref="B3:AF3"/>
    <mergeCell ref="B6:O7"/>
    <mergeCell ref="R6:AF7"/>
    <mergeCell ref="B11:O13"/>
    <mergeCell ref="R11:X11"/>
    <mergeCell ref="Y11:AF11"/>
    <mergeCell ref="R12:X13"/>
    <mergeCell ref="Y12:AF13"/>
    <mergeCell ref="B1:D1"/>
    <mergeCell ref="E1:I1"/>
    <mergeCell ref="J1:O1"/>
    <mergeCell ref="Q1:V1"/>
    <mergeCell ref="W1:AA1"/>
    <mergeCell ref="AB1:AF1"/>
  </mergeCells>
  <conditionalFormatting sqref="Q1:V1">
    <cfRule type="expression" dxfId="12" priority="1" stopIfTrue="1">
      <formula>$Q$1="esercizio"</formula>
    </cfRule>
    <cfRule type="expression" dxfId="11" priority="2" stopIfTrue="1">
      <formula>$Q$1="progetto"</formula>
    </cfRule>
    <cfRule type="expression" dxfId="10" priority="3" stopIfTrue="1">
      <formula>$Q$1="as built"</formula>
    </cfRule>
  </conditionalFormatting>
  <conditionalFormatting sqref="A122:AF122">
    <cfRule type="expression" dxfId="9" priority="4" stopIfTrue="1">
      <formula>$Q$1="progetto"</formula>
    </cfRule>
    <cfRule type="expression" dxfId="8" priority="5" stopIfTrue="1">
      <formula>$Q$1="as built"</formula>
    </cfRule>
    <cfRule type="expression" dxfId="7" priority="6" stopIfTrue="1">
      <formula>$Q$1="esercizio"</formula>
    </cfRule>
  </conditionalFormatting>
  <conditionalFormatting sqref="B91:V91 B93:V93">
    <cfRule type="expression" dxfId="6" priority="7" stopIfTrue="1">
      <formula>$B$92="-"</formula>
    </cfRule>
  </conditionalFormatting>
  <printOptions horizontalCentered="1"/>
  <pageMargins left="0.78749999999999998" right="0.78749999999999998" top="0.78749999999999998" bottom="0.78749999999999998" header="0.51180555555555551" footer="0.51180555555555551"/>
  <pageSetup paperSize="9" scale="80" firstPageNumber="0" orientation="portrait" horizontalDpi="300" verticalDpi="300"/>
  <headerFooter alignWithMargins="0"/>
  <rowBreaks count="1" manualBreakCount="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35</vt:i4>
      </vt:variant>
    </vt:vector>
  </HeadingPairs>
  <TitlesOfParts>
    <vt:vector size="56" baseType="lpstr">
      <vt:lpstr>PROGETTO</vt:lpstr>
      <vt:lpstr>ELENCO CRITERI</vt:lpstr>
      <vt:lpstr>PESATURA SISTEMA</vt:lpstr>
      <vt:lpstr>REPORT PUNTEGGI</vt:lpstr>
      <vt:lpstr>1.1.2</vt:lpstr>
      <vt:lpstr>2.1.2</vt:lpstr>
      <vt:lpstr>2.1.4</vt:lpstr>
      <vt:lpstr>2.1.5</vt:lpstr>
      <vt:lpstr>2.1.6</vt:lpstr>
      <vt:lpstr>2.2.1</vt:lpstr>
      <vt:lpstr>2.2.2</vt:lpstr>
      <vt:lpstr>2.3.1</vt:lpstr>
      <vt:lpstr>2.3.2</vt:lpstr>
      <vt:lpstr>2.4.2</vt:lpstr>
      <vt:lpstr>3.1.2</vt:lpstr>
      <vt:lpstr>4.2.1</vt:lpstr>
      <vt:lpstr>4.3.1</vt:lpstr>
      <vt:lpstr>4.5.1</vt:lpstr>
      <vt:lpstr>5.2.1</vt:lpstr>
      <vt:lpstr>2.1.9</vt:lpstr>
      <vt:lpstr>4.1.1</vt:lpstr>
      <vt:lpstr>'1.1.2'!Area_stampa</vt:lpstr>
      <vt:lpstr>'2.1.2'!Area_stampa</vt:lpstr>
      <vt:lpstr>'2.1.4'!Area_stampa</vt:lpstr>
      <vt:lpstr>'2.1.5'!Area_stampa</vt:lpstr>
      <vt:lpstr>'2.1.6'!Area_stampa</vt:lpstr>
      <vt:lpstr>'2.1.9'!Area_stampa</vt:lpstr>
      <vt:lpstr>'2.2.1'!Area_stampa</vt:lpstr>
      <vt:lpstr>'2.2.2'!Area_stampa</vt:lpstr>
      <vt:lpstr>'2.3.1'!Area_stampa</vt:lpstr>
      <vt:lpstr>'2.3.2'!Area_stampa</vt:lpstr>
      <vt:lpstr>'2.4.2'!Area_stampa</vt:lpstr>
      <vt:lpstr>'3.1.2'!Area_stampa</vt:lpstr>
      <vt:lpstr>'4.1.1'!Area_stampa</vt:lpstr>
      <vt:lpstr>'4.2.1'!Area_stampa</vt:lpstr>
      <vt:lpstr>'4.3.1'!Area_stampa</vt:lpstr>
      <vt:lpstr>'4.5.1'!Area_stampa</vt:lpstr>
      <vt:lpstr>'5.2.1'!Area_stampa</vt:lpstr>
      <vt:lpstr>'ELENCO CRITERI'!Area_stampa</vt:lpstr>
      <vt:lpstr>'PESATURA SISTEMA'!Area_stampa</vt:lpstr>
      <vt:lpstr>PROGETTO!Area_stampa</vt:lpstr>
      <vt:lpstr>'REPORT PUNTEGGI'!Area_stampa</vt:lpstr>
      <vt:lpstr>'1.1.2'!Titoli_stampa</vt:lpstr>
      <vt:lpstr>'2.1.2'!Titoli_stampa</vt:lpstr>
      <vt:lpstr>'2.1.4'!Titoli_stampa</vt:lpstr>
      <vt:lpstr>'2.1.5'!Titoli_stampa</vt:lpstr>
      <vt:lpstr>'2.1.6'!Titoli_stampa</vt:lpstr>
      <vt:lpstr>'2.1.9'!Titoli_stampa</vt:lpstr>
      <vt:lpstr>'2.2.1'!Titoli_stampa</vt:lpstr>
      <vt:lpstr>'2.4.2'!Titoli_stampa</vt:lpstr>
      <vt:lpstr>'3.1.2'!Titoli_stampa</vt:lpstr>
      <vt:lpstr>'4.1.1'!Titoli_stampa</vt:lpstr>
      <vt:lpstr>'4.3.1'!Titoli_stampa</vt:lpstr>
      <vt:lpstr>'ELENCO CRITERI'!Titoli_stampa</vt:lpstr>
      <vt:lpstr>PROGETTO!Titoli_stampa</vt:lpstr>
      <vt:lpstr>'REPORT PUNTEGGI'!Titoli_stampa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Ulderico</dc:creator>
  <cp:lastModifiedBy>Utente Windows</cp:lastModifiedBy>
  <dcterms:created xsi:type="dcterms:W3CDTF">2021-03-28T14:02:11Z</dcterms:created>
  <dcterms:modified xsi:type="dcterms:W3CDTF">2021-03-28T14:02:11Z</dcterms:modified>
</cp:coreProperties>
</file>