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autocalcolo.costo" sheetId="1" r:id="rId1"/>
  </sheets>
  <definedNames>
    <definedName name="_xlnm.Print_Area" localSheetId="0">'autocalcolo.costo'!$B$1:$G$65</definedName>
    <definedName name="Z_F3E47D42_261C_4388_B34D_A34AF40921E8_.wvu.Cols" localSheetId="0" hidden="1">'autocalcolo.costo'!$I:$IV</definedName>
  </definedNames>
  <calcPr fullCalcOnLoad="1"/>
</workbook>
</file>

<file path=xl/comments1.xml><?xml version="1.0" encoding="utf-8"?>
<comments xmlns="http://schemas.openxmlformats.org/spreadsheetml/2006/main">
  <authors>
    <author>Comune di Oliveto Citra</author>
  </authors>
  <commentList>
    <comment ref="C2" authorId="0">
      <text>
        <r>
          <rPr>
            <sz val="8"/>
            <rFont val="Tahoma"/>
            <family val="0"/>
          </rPr>
          <t xml:space="preserve">Campo per l'inserimento del nominato del richiedente il permesso di costruire.
</t>
        </r>
      </text>
    </comment>
    <comment ref="C5" authorId="0">
      <text>
        <r>
          <rPr>
            <sz val="8"/>
            <rFont val="Tahoma"/>
            <family val="0"/>
          </rPr>
          <t xml:space="preserve">Inserire il numero degli alloggi a seconda della superficie utile, (Su).
</t>
        </r>
      </text>
    </comment>
    <comment ref="D5" authorId="0">
      <text>
        <r>
          <rPr>
            <sz val="8"/>
            <rFont val="Tahoma"/>
            <family val="0"/>
          </rPr>
          <t xml:space="preserve">Inserire la superficie utile abitabile. Art. 3 del DM 10/05/1977. S'intende per sua la superficie di pavimento degli alloggi misurata al netto di muratire, pilastri, tramezzi, sguinci, vani di porte e finestre, di eventuali scale interne, di logge e di balconi.
</t>
        </r>
      </text>
    </comment>
    <comment ref="D15" authorId="0">
      <text>
        <r>
          <rPr>
            <sz val="8"/>
            <rFont val="Tahoma"/>
            <family val="0"/>
          </rPr>
          <t xml:space="preserve">Art. 1 D.M. 10/05/2007. Inserire la superficie non residenziale. La snr riguarda a) cantinole, soffitte, locali motore ascendore, cabine idriche, lavatoi comuni, centrali termiche, ed altri locali a stretto servizio delle residenze; b) autorimesse singole o collettive; c) androni di ingresso o porticati liberi; d) logge e balconi;
N.B. I porticati sono esclusi dal computo qualora gli strumenti ne prescrivano l'uso pubblico. La superficie per autorimesse è solo quella eccedente i limiti fissati dalla normativa vigente sui pargheggi.
</t>
        </r>
      </text>
    </comment>
    <comment ref="C36" authorId="0">
      <text>
        <r>
          <rPr>
            <sz val="8"/>
            <rFont val="Tahoma"/>
            <family val="2"/>
          </rPr>
          <t>Art. 7 del DM 10/05/1977.
1) più di un ascensore per ogni scala se questa serve meno di sei piani sopraelevati;
2) scala di servizio non prescritta da leggi o regolamenti o imposta da necessità di prevenzione di infortuni o di incendi;
3) altezza libera netta di piano superiore a m. 3,00 o a quella minima prescritta da norme regolamentari. Per ambienti con altezze diverse si fa riferimento all'altezza media ponderale;
4) piscina coperta o scoperta quando sia a servizio di uno o più edifici comprendenti meno di 15 unità immobiliari;
5) alloggi di custodia a servizio di uno o più edifici comprendenti meno di 15 unità immobiliari.</t>
        </r>
        <r>
          <rPr>
            <sz val="8"/>
            <rFont val="Tahoma"/>
            <family val="0"/>
          </rPr>
          <t xml:space="preserve">
</t>
        </r>
      </text>
    </comment>
    <comment ref="G61" authorId="0">
      <text>
        <r>
          <rPr>
            <sz val="8"/>
            <rFont val="Tahoma"/>
            <family val="2"/>
          </rPr>
          <t xml:space="preserve">Vedi prospetto allegato al D.M. 10/05/1977.
</t>
        </r>
      </text>
    </comment>
  </commentList>
</comments>
</file>

<file path=xl/sharedStrings.xml><?xml version="1.0" encoding="utf-8"?>
<sst xmlns="http://schemas.openxmlformats.org/spreadsheetml/2006/main" count="80" uniqueCount="76">
  <si>
    <t>PRATICA N. :</t>
  </si>
  <si>
    <t>TABELLA 1 : Incremento per superficie utile abitabile</t>
  </si>
  <si>
    <t>&lt;=95</t>
  </si>
  <si>
    <t>&gt;95 -&gt; 110</t>
  </si>
  <si>
    <t>&gt;110 -&gt; 130</t>
  </si>
  <si>
    <t>&gt;130 -&gt; 160</t>
  </si>
  <si>
    <t>&gt;160</t>
  </si>
  <si>
    <t>TOTALI</t>
  </si>
  <si>
    <t>TABELLA 2 : Superfici per servizi ed accessori relativi alla parte residenziale</t>
  </si>
  <si>
    <t>Destinazioni</t>
  </si>
  <si>
    <t>E. Logge e balconi</t>
  </si>
  <si>
    <t>Min</t>
  </si>
  <si>
    <t>Max</t>
  </si>
  <si>
    <t>0-50</t>
  </si>
  <si>
    <t>50-75</t>
  </si>
  <si>
    <t>75-100</t>
  </si>
  <si>
    <t>&gt;100</t>
  </si>
  <si>
    <t>TABELLA 4 : Incrementi per particolari caratteristiche</t>
  </si>
  <si>
    <t>Numero</t>
  </si>
  <si>
    <t>TOTALE DEGLI INCREMENTI :</t>
  </si>
  <si>
    <t>Classe dell'edificio</t>
  </si>
  <si>
    <t>magg.(%)</t>
  </si>
  <si>
    <t>Importi</t>
  </si>
  <si>
    <t>Classe di superficie</t>
  </si>
  <si>
    <t>(mq)</t>
  </si>
  <si>
    <t>Alloggi</t>
  </si>
  <si>
    <t>(n.ro)</t>
  </si>
  <si>
    <t>Su</t>
  </si>
  <si>
    <t>Rapporto</t>
  </si>
  <si>
    <t>Incremento</t>
  </si>
  <si>
    <t>(%)</t>
  </si>
  <si>
    <t>di superficie</t>
  </si>
  <si>
    <t>Snr</t>
  </si>
  <si>
    <t>Intervalli di variabilità del rapporto percentuale</t>
  </si>
  <si>
    <t>Snr/Su (%)</t>
  </si>
  <si>
    <t>TABELLA 5 : Superfici residenziali e relativi servizi ed accessori</t>
  </si>
  <si>
    <t>Superficie utile abitabile (Su)</t>
  </si>
  <si>
    <t>Superficie netta non residenziale (Snr)</t>
  </si>
  <si>
    <t>Superficie ragguagliata (60% Snr)</t>
  </si>
  <si>
    <t>Superficie netta non residenziale (Sn)</t>
  </si>
  <si>
    <t>Superficie accessori (Sa)</t>
  </si>
  <si>
    <t>Superficie ragguagliata (60% Sa)</t>
  </si>
  <si>
    <t>A. Cantinole, soffitte , sala macchine ascensori, cabine idriche, lavatoi comuni, centrali termiche,  ed altri locali a stretto servizio delle residenze</t>
  </si>
  <si>
    <t>TABELLA 3 : Incremento per servizi ed accessori relativi alla parte residenziale</t>
  </si>
  <si>
    <t>di caratteristiche</t>
  </si>
  <si>
    <t>Incremento relativo</t>
  </si>
  <si>
    <t>l.1</t>
  </si>
  <si>
    <t>Ipotesi</t>
  </si>
  <si>
    <t xml:space="preserve"> che ricorre</t>
  </si>
  <si>
    <t>l.3</t>
  </si>
  <si>
    <t>l.1+l.2+l.3</t>
  </si>
  <si>
    <t xml:space="preserve">l.2 </t>
  </si>
  <si>
    <t>Superficie complessiva (Sc)</t>
  </si>
  <si>
    <t>Superficie totale non residenziale (St)</t>
  </si>
  <si>
    <t>TABELLA 6 : Superfici per attività turistiche, commerciali e direzionali e ralativi accessori</t>
  </si>
  <si>
    <t>TABELLA 7 : Tabella dell'edificio</t>
  </si>
  <si>
    <t>Contributo del Costo di Costruzione da versare</t>
  </si>
  <si>
    <t>Per superficie utile abitabile (Su), si intende la superficie di pavimento degli alloggi, misurata al netto delle murature, pilastri, tramezzi, sguinci, vani di porte e finestre, di eventuali scale interne, di logge e di balconi.</t>
  </si>
  <si>
    <t>Per superficie netta non residenziale (Sn), si intende la superficie di pavimento, misurata al netto delle sole murature perimetrali.</t>
  </si>
  <si>
    <t>Prospetto di autocalcolo per la determinazione del contributo del costo di costruzione.</t>
  </si>
  <si>
    <t>B) Costo al metro quadro di costruzione maggiorato</t>
  </si>
  <si>
    <t>C) Costo di costruzione della costruzione</t>
  </si>
  <si>
    <t>D) Aliquota del Costo di Costruzione (%)</t>
  </si>
  <si>
    <t>TOTALE</t>
  </si>
  <si>
    <t>A) Costo al metro quadro delle costruzioni (€/mq)</t>
  </si>
  <si>
    <t>C. Autorimesse private</t>
  </si>
  <si>
    <t>B. Autorimesse collettive</t>
  </si>
  <si>
    <t>D. Androni ingresso e porticati liberi</t>
  </si>
  <si>
    <t>Indicare con l'ipotesi che ricorre (es. 0, oppure 1, oppure 2, oppure 3, oppure 4, oppure 5.).</t>
  </si>
  <si>
    <t>Su tot/Su</t>
  </si>
  <si>
    <t>Superficie utile</t>
  </si>
  <si>
    <t>abitabile (mq)</t>
  </si>
  <si>
    <t>Sup. netta servizi</t>
  </si>
  <si>
    <t xml:space="preserve"> e accessori (mq)</t>
  </si>
  <si>
    <t>Incr.to per classi</t>
  </si>
  <si>
    <t>NOTA: Il "Costo al metro quadro delle costruzioni" preimpostato è di €  244,04 (di cui alla lett.A)), nonché la "Aliquota del Costo di Costruzione" preimpostata del 6 % (di cui alla lett.D))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</si>
</sst>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8"/>
      <color indexed="10"/>
      <name val="Tahoma"/>
      <family val="2"/>
    </font>
    <font>
      <sz val="10"/>
      <color indexed="62"/>
      <name val="Tahoma"/>
      <family val="2"/>
    </font>
    <font>
      <sz val="9"/>
      <color indexed="62"/>
      <name val="Tahoma"/>
      <family val="2"/>
    </font>
    <font>
      <sz val="9"/>
      <name val="Tahoma"/>
      <family val="2"/>
    </font>
    <font>
      <b/>
      <sz val="10"/>
      <color indexed="62"/>
      <name val="Tahoma"/>
      <family val="2"/>
    </font>
    <font>
      <sz val="8"/>
      <color indexed="10"/>
      <name val="Tahoma"/>
      <family val="2"/>
    </font>
    <font>
      <sz val="8"/>
      <color indexed="62"/>
      <name val="Tahoma"/>
      <family val="2"/>
    </font>
    <font>
      <strike/>
      <sz val="9"/>
      <color indexed="62"/>
      <name val="Tahoma"/>
      <family val="2"/>
    </font>
    <font>
      <strike/>
      <sz val="10"/>
      <name val="Arial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 style="hair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 style="hair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hair">
        <color indexed="62"/>
      </bottom>
    </border>
    <border>
      <left style="medium">
        <color indexed="62"/>
      </left>
      <right style="medium">
        <color indexed="62"/>
      </right>
      <top style="hair">
        <color indexed="62"/>
      </top>
      <bottom style="hair">
        <color indexed="62"/>
      </bottom>
    </border>
    <border>
      <left style="medium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hair">
        <color indexed="62"/>
      </bottom>
    </border>
    <border>
      <left style="thin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 style="thin">
        <color indexed="62"/>
      </left>
      <right>
        <color indexed="63"/>
      </right>
      <top style="hair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hair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hair">
        <color indexed="62"/>
      </bottom>
    </border>
    <border>
      <left style="medium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 style="medium">
        <color indexed="62"/>
      </right>
      <top style="hair">
        <color indexed="62"/>
      </top>
      <bottom style="hair">
        <color indexed="62"/>
      </bottom>
    </border>
    <border>
      <left style="medium">
        <color indexed="62"/>
      </left>
      <right>
        <color indexed="63"/>
      </right>
      <top style="hair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hair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medium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>
        <color indexed="63"/>
      </bottom>
    </border>
    <border>
      <left>
        <color indexed="63"/>
      </left>
      <right>
        <color indexed="63"/>
      </right>
      <top style="hair">
        <color indexed="62"/>
      </top>
      <bottom>
        <color indexed="63"/>
      </bottom>
    </border>
    <border>
      <left>
        <color indexed="63"/>
      </left>
      <right style="hair">
        <color indexed="62"/>
      </right>
      <top style="hair">
        <color indexed="62"/>
      </top>
      <bottom>
        <color indexed="63"/>
      </bottom>
    </border>
    <border>
      <left style="hair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2"/>
      </right>
      <top>
        <color indexed="63"/>
      </top>
      <bottom>
        <color indexed="63"/>
      </bottom>
    </border>
    <border>
      <left style="hair">
        <color indexed="62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4" fontId="8" fillId="0" borderId="12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right"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4" fontId="8" fillId="0" borderId="10" xfId="0" applyNumberFormat="1" applyFont="1" applyBorder="1" applyAlignment="1" applyProtection="1">
      <alignment vertical="center"/>
      <protection hidden="1"/>
    </xf>
    <xf numFmtId="4" fontId="8" fillId="0" borderId="11" xfId="0" applyNumberFormat="1" applyFont="1" applyBorder="1" applyAlignment="1" applyProtection="1">
      <alignment vertical="center"/>
      <protection hidden="1"/>
    </xf>
    <xf numFmtId="2" fontId="8" fillId="0" borderId="10" xfId="0" applyNumberFormat="1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4" fontId="8" fillId="0" borderId="15" xfId="46" applyNumberFormat="1" applyFont="1" applyBorder="1" applyAlignment="1" applyProtection="1">
      <alignment horizontal="right" vertical="center"/>
      <protection hidden="1"/>
    </xf>
    <xf numFmtId="4" fontId="8" fillId="33" borderId="11" xfId="0" applyNumberFormat="1" applyFont="1" applyFill="1" applyBorder="1" applyAlignment="1" applyProtection="1">
      <alignment vertical="center"/>
      <protection hidden="1"/>
    </xf>
    <xf numFmtId="1" fontId="8" fillId="33" borderId="11" xfId="0" applyNumberFormat="1" applyFont="1" applyFill="1" applyBorder="1" applyAlignment="1" applyProtection="1">
      <alignment horizontal="center" vertical="center"/>
      <protection hidden="1"/>
    </xf>
    <xf numFmtId="4" fontId="8" fillId="0" borderId="17" xfId="0" applyNumberFormat="1" applyFont="1" applyBorder="1" applyAlignment="1" applyProtection="1">
      <alignment horizontal="right" vertical="center"/>
      <protection hidden="1"/>
    </xf>
    <xf numFmtId="4" fontId="8" fillId="0" borderId="18" xfId="0" applyNumberFormat="1" applyFont="1" applyBorder="1" applyAlignment="1" applyProtection="1">
      <alignment horizontal="right" vertical="center"/>
      <protection hidden="1"/>
    </xf>
    <xf numFmtId="4" fontId="8" fillId="0" borderId="19" xfId="0" applyNumberFormat="1" applyFont="1" applyBorder="1" applyAlignment="1" applyProtection="1">
      <alignment horizontal="right" vertical="center"/>
      <protection hidden="1"/>
    </xf>
    <xf numFmtId="4" fontId="8" fillId="33" borderId="20" xfId="0" applyNumberFormat="1" applyFont="1" applyFill="1" applyBorder="1" applyAlignment="1" applyProtection="1">
      <alignment vertical="center"/>
      <protection hidden="1"/>
    </xf>
    <xf numFmtId="4" fontId="8" fillId="33" borderId="21" xfId="0" applyNumberFormat="1" applyFont="1" applyFill="1" applyBorder="1" applyAlignment="1" applyProtection="1">
      <alignment vertical="center"/>
      <protection hidden="1"/>
    </xf>
    <xf numFmtId="4" fontId="8" fillId="0" borderId="20" xfId="0" applyNumberFormat="1" applyFont="1" applyBorder="1" applyAlignment="1" applyProtection="1">
      <alignment horizontal="right" vertical="center"/>
      <protection hidden="1"/>
    </xf>
    <xf numFmtId="4" fontId="8" fillId="0" borderId="21" xfId="0" applyNumberFormat="1" applyFont="1" applyBorder="1" applyAlignment="1" applyProtection="1">
      <alignment horizontal="right" vertical="center"/>
      <protection hidden="1"/>
    </xf>
    <xf numFmtId="4" fontId="8" fillId="0" borderId="22" xfId="0" applyNumberFormat="1" applyFont="1" applyBorder="1" applyAlignment="1" applyProtection="1">
      <alignment horizontal="right" vertical="center"/>
      <protection hidden="1"/>
    </xf>
    <xf numFmtId="4" fontId="8" fillId="0" borderId="23" xfId="0" applyNumberFormat="1" applyFont="1" applyBorder="1" applyAlignment="1" applyProtection="1">
      <alignment horizontal="right" vertical="center"/>
      <protection hidden="1"/>
    </xf>
    <xf numFmtId="4" fontId="8" fillId="33" borderId="22" xfId="0" applyNumberFormat="1" applyFont="1" applyFill="1" applyBorder="1" applyAlignment="1" applyProtection="1">
      <alignment vertical="center"/>
      <protection hidden="1"/>
    </xf>
    <xf numFmtId="4" fontId="8" fillId="0" borderId="23" xfId="0" applyNumberFormat="1" applyFont="1" applyBorder="1" applyAlignment="1" applyProtection="1">
      <alignment vertical="center"/>
      <protection hidden="1"/>
    </xf>
    <xf numFmtId="0" fontId="8" fillId="0" borderId="20" xfId="0" applyFont="1" applyBorder="1" applyAlignment="1" applyProtection="1">
      <alignment horizontal="right" vertical="center"/>
      <protection hidden="1"/>
    </xf>
    <xf numFmtId="0" fontId="8" fillId="0" borderId="20" xfId="0" applyFont="1" applyBorder="1" applyAlignment="1" applyProtection="1">
      <alignment vertical="center"/>
      <protection hidden="1"/>
    </xf>
    <xf numFmtId="0" fontId="8" fillId="0" borderId="21" xfId="0" applyFont="1" applyBorder="1" applyAlignment="1" applyProtection="1">
      <alignment horizontal="right" vertical="center"/>
      <protection hidden="1"/>
    </xf>
    <xf numFmtId="0" fontId="8" fillId="0" borderId="21" xfId="0" applyFont="1" applyBorder="1" applyAlignment="1" applyProtection="1">
      <alignment vertical="center"/>
      <protection hidden="1"/>
    </xf>
    <xf numFmtId="0" fontId="8" fillId="0" borderId="24" xfId="0" applyFont="1" applyBorder="1" applyAlignment="1" applyProtection="1">
      <alignment horizontal="right" vertical="center"/>
      <protection hidden="1"/>
    </xf>
    <xf numFmtId="4" fontId="8" fillId="0" borderId="20" xfId="0" applyNumberFormat="1" applyFont="1" applyBorder="1" applyAlignment="1" applyProtection="1">
      <alignment vertical="center"/>
      <protection hidden="1"/>
    </xf>
    <xf numFmtId="2" fontId="8" fillId="0" borderId="24" xfId="0" applyNumberFormat="1" applyFont="1" applyBorder="1" applyAlignment="1" applyProtection="1">
      <alignment vertical="center"/>
      <protection hidden="1"/>
    </xf>
    <xf numFmtId="4" fontId="8" fillId="0" borderId="24" xfId="0" applyNumberFormat="1" applyFont="1" applyBorder="1" applyAlignment="1" applyProtection="1">
      <alignment vertical="center"/>
      <protection hidden="1"/>
    </xf>
    <xf numFmtId="43" fontId="8" fillId="33" borderId="25" xfId="46" applyNumberFormat="1" applyFont="1" applyFill="1" applyBorder="1" applyAlignment="1" applyProtection="1">
      <alignment horizontal="right" vertical="center"/>
      <protection hidden="1"/>
    </xf>
    <xf numFmtId="43" fontId="8" fillId="0" borderId="26" xfId="46" applyNumberFormat="1" applyFont="1" applyBorder="1" applyAlignment="1" applyProtection="1">
      <alignment horizontal="right" vertical="center"/>
      <protection hidden="1"/>
    </xf>
    <xf numFmtId="4" fontId="8" fillId="0" borderId="26" xfId="46" applyNumberFormat="1" applyFont="1" applyBorder="1" applyAlignment="1" applyProtection="1">
      <alignment horizontal="right" vertical="center"/>
      <protection hidden="1"/>
    </xf>
    <xf numFmtId="2" fontId="8" fillId="33" borderId="27" xfId="0" applyNumberFormat="1" applyFont="1" applyFill="1" applyBorder="1" applyAlignment="1" applyProtection="1">
      <alignment horizontal="right" vertical="center"/>
      <protection hidden="1"/>
    </xf>
    <xf numFmtId="0" fontId="8" fillId="0" borderId="22" xfId="0" applyFont="1" applyBorder="1" applyAlignment="1" applyProtection="1">
      <alignment vertical="center"/>
      <protection hidden="1"/>
    </xf>
    <xf numFmtId="0" fontId="8" fillId="0" borderId="23" xfId="0" applyFont="1" applyBorder="1" applyAlignment="1" applyProtection="1">
      <alignment horizontal="right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3" fontId="8" fillId="33" borderId="29" xfId="0" applyNumberFormat="1" applyFont="1" applyFill="1" applyBorder="1" applyAlignment="1" applyProtection="1">
      <alignment vertical="center"/>
      <protection hidden="1"/>
    </xf>
    <xf numFmtId="3" fontId="8" fillId="33" borderId="30" xfId="0" applyNumberFormat="1" applyFont="1" applyFill="1" applyBorder="1" applyAlignment="1" applyProtection="1">
      <alignment vertical="center"/>
      <protection hidden="1"/>
    </xf>
    <xf numFmtId="3" fontId="8" fillId="33" borderId="3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8" fillId="0" borderId="32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>
      <alignment vertical="center"/>
    </xf>
    <xf numFmtId="0" fontId="8" fillId="0" borderId="33" xfId="0" applyFont="1" applyBorder="1" applyAlignment="1" applyProtection="1">
      <alignment vertical="center"/>
      <protection hidden="1"/>
    </xf>
    <xf numFmtId="0" fontId="8" fillId="0" borderId="34" xfId="0" applyFont="1" applyBorder="1" applyAlignment="1" applyProtection="1">
      <alignment vertical="center"/>
      <protection hidden="1"/>
    </xf>
    <xf numFmtId="0" fontId="8" fillId="0" borderId="35" xfId="0" applyFont="1" applyBorder="1" applyAlignment="1" applyProtection="1">
      <alignment vertical="center"/>
      <protection hidden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8" fillId="0" borderId="38" xfId="0" applyFont="1" applyBorder="1" applyAlignment="1" applyProtection="1">
      <alignment vertical="center"/>
      <protection hidden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8" fillId="0" borderId="41" xfId="0" applyFont="1" applyBorder="1" applyAlignment="1" applyProtection="1">
      <alignment vertical="center"/>
      <protection hidden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8" fillId="0" borderId="44" xfId="0" applyFont="1" applyBorder="1" applyAlignment="1" applyProtection="1">
      <alignment vertical="center"/>
      <protection hidden="1"/>
    </xf>
    <xf numFmtId="0" fontId="0" fillId="0" borderId="45" xfId="0" applyBorder="1" applyAlignment="1">
      <alignment vertical="center"/>
    </xf>
    <xf numFmtId="0" fontId="12" fillId="34" borderId="46" xfId="0" applyFont="1" applyFill="1" applyBorder="1" applyAlignment="1" applyProtection="1">
      <alignment horizontal="justify" vertical="top" wrapText="1"/>
      <protection hidden="1"/>
    </xf>
    <xf numFmtId="0" fontId="12" fillId="34" borderId="47" xfId="0" applyFont="1" applyFill="1" applyBorder="1" applyAlignment="1" applyProtection="1">
      <alignment horizontal="justify" vertical="top" wrapText="1"/>
      <protection hidden="1"/>
    </xf>
    <xf numFmtId="0" fontId="12" fillId="34" borderId="48" xfId="0" applyFont="1" applyFill="1" applyBorder="1" applyAlignment="1" applyProtection="1">
      <alignment horizontal="justify" vertical="top" wrapText="1"/>
      <protection hidden="1"/>
    </xf>
    <xf numFmtId="0" fontId="12" fillId="34" borderId="49" xfId="0" applyFont="1" applyFill="1" applyBorder="1" applyAlignment="1" applyProtection="1">
      <alignment horizontal="justify" vertical="top" wrapText="1"/>
      <protection hidden="1"/>
    </xf>
    <xf numFmtId="0" fontId="12" fillId="34" borderId="0" xfId="0" applyFont="1" applyFill="1" applyBorder="1" applyAlignment="1" applyProtection="1">
      <alignment horizontal="justify" vertical="top" wrapText="1"/>
      <protection hidden="1"/>
    </xf>
    <xf numFmtId="0" fontId="12" fillId="34" borderId="50" xfId="0" applyFont="1" applyFill="1" applyBorder="1" applyAlignment="1" applyProtection="1">
      <alignment horizontal="justify" vertical="top" wrapText="1"/>
      <protection hidden="1"/>
    </xf>
    <xf numFmtId="0" fontId="12" fillId="34" borderId="51" xfId="0" applyFont="1" applyFill="1" applyBorder="1" applyAlignment="1" applyProtection="1">
      <alignment horizontal="justify" vertical="top" wrapText="1"/>
      <protection hidden="1"/>
    </xf>
    <xf numFmtId="0" fontId="12" fillId="34" borderId="52" xfId="0" applyFont="1" applyFill="1" applyBorder="1" applyAlignment="1" applyProtection="1">
      <alignment horizontal="justify" vertical="top" wrapText="1"/>
      <protection hidden="1"/>
    </xf>
    <xf numFmtId="0" fontId="12" fillId="34" borderId="53" xfId="0" applyFont="1" applyFill="1" applyBorder="1" applyAlignment="1" applyProtection="1">
      <alignment horizontal="justify" vertical="top" wrapText="1"/>
      <protection hidden="1"/>
    </xf>
    <xf numFmtId="0" fontId="8" fillId="33" borderId="54" xfId="0" applyFont="1" applyFill="1" applyBorder="1" applyAlignment="1" applyProtection="1">
      <alignment horizontal="justify" vertical="center" wrapText="1"/>
      <protection hidden="1"/>
    </xf>
    <xf numFmtId="0" fontId="8" fillId="33" borderId="39" xfId="0" applyFont="1" applyFill="1" applyBorder="1" applyAlignment="1" applyProtection="1">
      <alignment horizontal="justify" vertical="center" wrapText="1"/>
      <protection hidden="1"/>
    </xf>
    <xf numFmtId="0" fontId="8" fillId="33" borderId="55" xfId="0" applyFont="1" applyFill="1" applyBorder="1" applyAlignment="1" applyProtection="1">
      <alignment horizontal="justify" vertical="center" wrapText="1"/>
      <protection hidden="1"/>
    </xf>
    <xf numFmtId="0" fontId="9" fillId="0" borderId="56" xfId="0" applyFont="1" applyBorder="1" applyAlignment="1" applyProtection="1">
      <alignment vertical="center"/>
      <protection hidden="1"/>
    </xf>
    <xf numFmtId="0" fontId="8" fillId="0" borderId="57" xfId="0" applyFont="1" applyBorder="1" applyAlignment="1" applyProtection="1">
      <alignment vertical="center"/>
      <protection hidden="1"/>
    </xf>
    <xf numFmtId="0" fontId="9" fillId="0" borderId="58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49" fontId="10" fillId="33" borderId="28" xfId="0" applyNumberFormat="1" applyFont="1" applyFill="1" applyBorder="1" applyAlignment="1" applyProtection="1">
      <alignment vertical="center"/>
      <protection hidden="1"/>
    </xf>
    <xf numFmtId="49" fontId="10" fillId="33" borderId="60" xfId="0" applyNumberFormat="1" applyFont="1" applyFill="1" applyBorder="1" applyAlignment="1" applyProtection="1">
      <alignment vertical="center"/>
      <protection hidden="1"/>
    </xf>
    <xf numFmtId="49" fontId="10" fillId="33" borderId="61" xfId="0" applyNumberFormat="1" applyFont="1" applyFill="1" applyBorder="1" applyAlignment="1" applyProtection="1">
      <alignment vertical="center"/>
      <protection hidden="1"/>
    </xf>
    <xf numFmtId="0" fontId="8" fillId="0" borderId="57" xfId="0" applyFont="1" applyBorder="1" applyAlignment="1" applyProtection="1">
      <alignment horizontal="center" vertical="center"/>
      <protection hidden="1"/>
    </xf>
    <xf numFmtId="0" fontId="8" fillId="0" borderId="62" xfId="0" applyFont="1" applyBorder="1" applyAlignment="1" applyProtection="1">
      <alignment vertical="center"/>
      <protection hidden="1"/>
    </xf>
    <xf numFmtId="0" fontId="8" fillId="0" borderId="59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vertic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showRowColHeaders="0" tabSelected="1" view="pageBreakPreview" zoomScaleNormal="90" zoomScaleSheetLayoutView="100" zoomScalePageLayoutView="0" workbookViewId="0" topLeftCell="A25">
      <selection activeCell="G59" sqref="G59"/>
    </sheetView>
  </sheetViews>
  <sheetFormatPr defaultColWidth="0" defaultRowHeight="15" customHeight="1" zeroHeight="1"/>
  <cols>
    <col min="1" max="1" width="2.7109375" style="1" customWidth="1"/>
    <col min="2" max="2" width="42.140625" style="1" bestFit="1" customWidth="1"/>
    <col min="3" max="3" width="9.8515625" style="1" bestFit="1" customWidth="1"/>
    <col min="4" max="4" width="16.421875" style="1" bestFit="1" customWidth="1"/>
    <col min="5" max="5" width="10.140625" style="1" bestFit="1" customWidth="1"/>
    <col min="6" max="7" width="14.7109375" style="1" customWidth="1"/>
    <col min="8" max="8" width="2.7109375" style="1" customWidth="1"/>
    <col min="9" max="16384" width="0" style="1" hidden="1" customWidth="1"/>
  </cols>
  <sheetData>
    <row r="1" spans="1:8" s="2" customFormat="1" ht="60" customHeight="1">
      <c r="A1" s="56"/>
      <c r="B1" s="93" t="s">
        <v>59</v>
      </c>
      <c r="C1" s="93"/>
      <c r="D1" s="93"/>
      <c r="E1" s="93"/>
      <c r="F1" s="93"/>
      <c r="G1" s="93"/>
      <c r="H1" s="56"/>
    </row>
    <row r="2" spans="1:8" ht="15" customHeight="1">
      <c r="A2" s="56"/>
      <c r="B2" s="3" t="s">
        <v>0</v>
      </c>
      <c r="C2" s="96"/>
      <c r="D2" s="97"/>
      <c r="E2" s="97"/>
      <c r="F2" s="97"/>
      <c r="G2" s="98"/>
      <c r="H2" s="56"/>
    </row>
    <row r="3" spans="1:8" ht="15" customHeight="1">
      <c r="A3" s="56"/>
      <c r="B3" s="58"/>
      <c r="C3" s="60"/>
      <c r="D3" s="60"/>
      <c r="E3" s="60"/>
      <c r="F3" s="60"/>
      <c r="G3" s="60"/>
      <c r="H3" s="56"/>
    </row>
    <row r="4" spans="1:8" ht="15" customHeight="1">
      <c r="A4" s="56"/>
      <c r="B4" s="100" t="s">
        <v>1</v>
      </c>
      <c r="C4" s="100"/>
      <c r="D4" s="100"/>
      <c r="E4" s="100"/>
      <c r="F4" s="100"/>
      <c r="G4" s="100"/>
      <c r="H4" s="56"/>
    </row>
    <row r="5" spans="1:8" ht="15" customHeight="1">
      <c r="A5" s="56"/>
      <c r="B5" s="5" t="s">
        <v>23</v>
      </c>
      <c r="C5" s="5" t="s">
        <v>25</v>
      </c>
      <c r="D5" s="5" t="s">
        <v>70</v>
      </c>
      <c r="E5" s="5" t="s">
        <v>28</v>
      </c>
      <c r="F5" s="5" t="s">
        <v>29</v>
      </c>
      <c r="G5" s="5" t="s">
        <v>74</v>
      </c>
      <c r="H5" s="56"/>
    </row>
    <row r="6" spans="1:8" ht="15" customHeight="1">
      <c r="A6" s="56"/>
      <c r="B6" s="6" t="s">
        <v>24</v>
      </c>
      <c r="C6" s="6" t="s">
        <v>26</v>
      </c>
      <c r="D6" s="6" t="s">
        <v>71</v>
      </c>
      <c r="E6" s="6" t="s">
        <v>69</v>
      </c>
      <c r="F6" s="6" t="s">
        <v>30</v>
      </c>
      <c r="G6" s="6" t="s">
        <v>31</v>
      </c>
      <c r="H6" s="56"/>
    </row>
    <row r="7" spans="1:8" ht="15" customHeight="1">
      <c r="A7" s="56"/>
      <c r="B7" s="5" t="s">
        <v>2</v>
      </c>
      <c r="C7" s="53"/>
      <c r="D7" s="29"/>
      <c r="E7" s="26">
        <f>IF(D7&lt;&gt;0,ROUNDDOWN(D7/$D$12,2),0)</f>
        <v>0</v>
      </c>
      <c r="F7" s="9">
        <v>0</v>
      </c>
      <c r="G7" s="31">
        <f>ROUNDUP(E7*F7,2)</f>
        <v>0</v>
      </c>
      <c r="H7" s="56"/>
    </row>
    <row r="8" spans="1:8" ht="15" customHeight="1">
      <c r="A8" s="56"/>
      <c r="B8" s="10" t="s">
        <v>3</v>
      </c>
      <c r="C8" s="54"/>
      <c r="D8" s="30"/>
      <c r="E8" s="27">
        <f>IF(D8&lt;&gt;0,ROUNDDOWN(D8/$D$12,2),0)</f>
        <v>0</v>
      </c>
      <c r="F8" s="9">
        <v>5</v>
      </c>
      <c r="G8" s="32">
        <f>ROUNDUP(E8*F8,2)</f>
        <v>0</v>
      </c>
      <c r="H8" s="56"/>
    </row>
    <row r="9" spans="1:8" ht="15" customHeight="1">
      <c r="A9" s="56"/>
      <c r="B9" s="10" t="s">
        <v>4</v>
      </c>
      <c r="C9" s="54"/>
      <c r="D9" s="30"/>
      <c r="E9" s="27">
        <f>IF(D9&lt;&gt;0,ROUNDDOWN(D9/$D$12,2),0)</f>
        <v>0</v>
      </c>
      <c r="F9" s="9">
        <v>15</v>
      </c>
      <c r="G9" s="32">
        <f>ROUNDUP(E9*F9,2)</f>
        <v>0</v>
      </c>
      <c r="H9" s="56"/>
    </row>
    <row r="10" spans="1:8" ht="15" customHeight="1">
      <c r="A10" s="56"/>
      <c r="B10" s="10" t="s">
        <v>5</v>
      </c>
      <c r="C10" s="54"/>
      <c r="D10" s="30"/>
      <c r="E10" s="27">
        <f>IF(D10&lt;&gt;0,ROUNDDOWN(D10/$D$12,2),0)</f>
        <v>0</v>
      </c>
      <c r="F10" s="9">
        <v>30</v>
      </c>
      <c r="G10" s="32">
        <f>ROUNDUP(E10*F10,2)</f>
        <v>0</v>
      </c>
      <c r="H10" s="56"/>
    </row>
    <row r="11" spans="1:8" ht="15" customHeight="1" thickBot="1">
      <c r="A11" s="56"/>
      <c r="B11" s="6" t="s">
        <v>6</v>
      </c>
      <c r="C11" s="55"/>
      <c r="D11" s="35"/>
      <c r="E11" s="28">
        <f>IF(D11&lt;&gt;0,ROUNDDOWN(D11/$D$12,2),0)</f>
        <v>0</v>
      </c>
      <c r="F11" s="6">
        <v>50</v>
      </c>
      <c r="G11" s="33">
        <f>ROUNDUP(E11*F11,2)</f>
        <v>0</v>
      </c>
      <c r="H11" s="56"/>
    </row>
    <row r="12" spans="1:8" ht="15" customHeight="1" thickTop="1">
      <c r="A12" s="56"/>
      <c r="B12" s="3" t="s">
        <v>7</v>
      </c>
      <c r="C12" s="11" t="s">
        <v>27</v>
      </c>
      <c r="D12" s="36">
        <f>SUM(D7:D11)</f>
        <v>0</v>
      </c>
      <c r="E12" s="12"/>
      <c r="F12" s="11" t="s">
        <v>46</v>
      </c>
      <c r="G12" s="34">
        <f>SUM(G7:G11)</f>
        <v>0</v>
      </c>
      <c r="H12" s="56"/>
    </row>
    <row r="13" spans="1:8" ht="15" customHeight="1">
      <c r="A13" s="56"/>
      <c r="B13" s="58"/>
      <c r="C13" s="60"/>
      <c r="D13" s="60"/>
      <c r="E13" s="60"/>
      <c r="F13" s="60"/>
      <c r="G13" s="60"/>
      <c r="H13" s="56"/>
    </row>
    <row r="14" spans="1:8" ht="15" customHeight="1">
      <c r="A14" s="56"/>
      <c r="B14" s="58" t="s">
        <v>8</v>
      </c>
      <c r="C14" s="58"/>
      <c r="D14" s="58"/>
      <c r="E14" s="58"/>
      <c r="F14" s="58"/>
      <c r="G14" s="58"/>
      <c r="H14" s="56"/>
    </row>
    <row r="15" spans="1:8" ht="15" customHeight="1">
      <c r="A15" s="56"/>
      <c r="B15" s="94" t="s">
        <v>9</v>
      </c>
      <c r="C15" s="95"/>
      <c r="D15" s="5" t="s">
        <v>72</v>
      </c>
      <c r="E15" s="57"/>
      <c r="F15" s="58"/>
      <c r="G15" s="58"/>
      <c r="H15" s="56"/>
    </row>
    <row r="16" spans="1:8" ht="15" customHeight="1">
      <c r="A16" s="56"/>
      <c r="B16" s="99"/>
      <c r="C16" s="92"/>
      <c r="D16" s="6" t="s">
        <v>73</v>
      </c>
      <c r="E16" s="57"/>
      <c r="F16" s="58"/>
      <c r="G16" s="58"/>
      <c r="H16" s="56"/>
    </row>
    <row r="17" spans="1:8" ht="45" customHeight="1">
      <c r="A17" s="56"/>
      <c r="B17" s="101" t="s">
        <v>42</v>
      </c>
      <c r="C17" s="102"/>
      <c r="D17" s="29"/>
      <c r="E17" s="57"/>
      <c r="F17" s="58"/>
      <c r="G17" s="58"/>
      <c r="H17" s="56"/>
    </row>
    <row r="18" spans="1:8" ht="15" customHeight="1">
      <c r="A18" s="56"/>
      <c r="B18" s="57" t="s">
        <v>66</v>
      </c>
      <c r="C18" s="90"/>
      <c r="D18" s="30"/>
      <c r="E18" s="57"/>
      <c r="F18" s="58"/>
      <c r="G18" s="58"/>
      <c r="H18" s="56"/>
    </row>
    <row r="19" spans="1:8" ht="15" customHeight="1">
      <c r="A19" s="56"/>
      <c r="B19" s="57" t="s">
        <v>65</v>
      </c>
      <c r="C19" s="90"/>
      <c r="D19" s="30"/>
      <c r="E19" s="57"/>
      <c r="F19" s="58"/>
      <c r="G19" s="58"/>
      <c r="H19" s="56"/>
    </row>
    <row r="20" spans="1:8" ht="15" customHeight="1">
      <c r="A20" s="56"/>
      <c r="B20" s="57" t="s">
        <v>67</v>
      </c>
      <c r="C20" s="90"/>
      <c r="D20" s="30"/>
      <c r="E20" s="57"/>
      <c r="F20" s="58"/>
      <c r="G20" s="58"/>
      <c r="H20" s="56"/>
    </row>
    <row r="21" spans="1:8" ht="15" customHeight="1" thickBot="1">
      <c r="A21" s="56"/>
      <c r="B21" s="91" t="s">
        <v>10</v>
      </c>
      <c r="C21" s="92"/>
      <c r="D21" s="35"/>
      <c r="E21" s="57"/>
      <c r="F21" s="58"/>
      <c r="G21" s="58"/>
      <c r="H21" s="56"/>
    </row>
    <row r="22" spans="1:8" ht="15" customHeight="1" thickTop="1">
      <c r="A22" s="56"/>
      <c r="B22" s="3" t="s">
        <v>7</v>
      </c>
      <c r="C22" s="3" t="s">
        <v>32</v>
      </c>
      <c r="D22" s="36">
        <f>SUM(D17:D21)</f>
        <v>0</v>
      </c>
      <c r="E22" s="57"/>
      <c r="F22" s="58"/>
      <c r="G22" s="58"/>
      <c r="H22" s="56"/>
    </row>
    <row r="23" spans="1:8" ht="15" customHeight="1">
      <c r="A23" s="56"/>
      <c r="B23" s="58"/>
      <c r="C23" s="60"/>
      <c r="D23" s="60"/>
      <c r="E23" s="60"/>
      <c r="F23" s="60"/>
      <c r="G23" s="60"/>
      <c r="H23" s="56"/>
    </row>
    <row r="24" spans="1:8" ht="15" customHeight="1">
      <c r="A24" s="56"/>
      <c r="B24" s="58" t="s">
        <v>43</v>
      </c>
      <c r="C24" s="58"/>
      <c r="D24" s="58"/>
      <c r="E24" s="58"/>
      <c r="F24" s="58"/>
      <c r="G24" s="58"/>
      <c r="H24" s="56"/>
    </row>
    <row r="25" spans="1:8" ht="15" customHeight="1">
      <c r="A25" s="56"/>
      <c r="B25" s="5" t="s">
        <v>33</v>
      </c>
      <c r="C25" s="13"/>
      <c r="D25" s="13"/>
      <c r="E25" s="5" t="s">
        <v>29</v>
      </c>
      <c r="F25" s="57"/>
      <c r="G25" s="58"/>
      <c r="H25" s="56"/>
    </row>
    <row r="26" spans="1:8" ht="15" customHeight="1">
      <c r="A26" s="56"/>
      <c r="B26" s="6" t="s">
        <v>34</v>
      </c>
      <c r="C26" s="6" t="s">
        <v>11</v>
      </c>
      <c r="D26" s="6" t="s">
        <v>12</v>
      </c>
      <c r="E26" s="6" t="s">
        <v>30</v>
      </c>
      <c r="F26" s="57"/>
      <c r="G26" s="58"/>
      <c r="H26" s="56"/>
    </row>
    <row r="27" spans="1:8" ht="15" customHeight="1">
      <c r="A27" s="56"/>
      <c r="B27" s="5" t="s">
        <v>13</v>
      </c>
      <c r="C27" s="37">
        <v>0</v>
      </c>
      <c r="D27" s="37">
        <v>50</v>
      </c>
      <c r="E27" s="38">
        <v>0</v>
      </c>
      <c r="F27" s="57"/>
      <c r="G27" s="58"/>
      <c r="H27" s="56"/>
    </row>
    <row r="28" spans="1:8" ht="15" customHeight="1">
      <c r="A28" s="56"/>
      <c r="B28" s="10" t="s">
        <v>14</v>
      </c>
      <c r="C28" s="39">
        <v>50.01</v>
      </c>
      <c r="D28" s="39">
        <v>75</v>
      </c>
      <c r="E28" s="40">
        <v>10</v>
      </c>
      <c r="F28" s="57"/>
      <c r="G28" s="58"/>
      <c r="H28" s="56"/>
    </row>
    <row r="29" spans="1:8" ht="15" customHeight="1">
      <c r="A29" s="56"/>
      <c r="B29" s="10" t="s">
        <v>15</v>
      </c>
      <c r="C29" s="39">
        <v>75.01</v>
      </c>
      <c r="D29" s="39">
        <v>100</v>
      </c>
      <c r="E29" s="40">
        <v>20</v>
      </c>
      <c r="F29" s="57"/>
      <c r="G29" s="58"/>
      <c r="H29" s="56"/>
    </row>
    <row r="30" spans="1:8" ht="15" customHeight="1" thickBot="1">
      <c r="A30" s="56"/>
      <c r="B30" s="6" t="s">
        <v>16</v>
      </c>
      <c r="C30" s="41">
        <v>100.01</v>
      </c>
      <c r="D30" s="41">
        <v>99999</v>
      </c>
      <c r="E30" s="49">
        <v>30</v>
      </c>
      <c r="F30" s="57"/>
      <c r="G30" s="58"/>
      <c r="H30" s="56"/>
    </row>
    <row r="31" spans="1:8" ht="15" customHeight="1" thickTop="1">
      <c r="A31" s="56"/>
      <c r="B31" s="4"/>
      <c r="C31" s="4"/>
      <c r="D31" s="16" t="s">
        <v>51</v>
      </c>
      <c r="E31" s="50" t="e">
        <f>IF(AND((D22/D12)*100&gt;=0,(D22/D12)*100&lt;=50),0,IF(AND((D22/D12)*100&gt;50,(D22/D12)*100&lt;=75),10,IF(AND((D22/D12)*100&gt;75,(D22/D12)*100&lt;=100),20,IF(AND((D22/D12)*100&gt;100,(D22/D12)*100&lt;99999),30))))</f>
        <v>#DIV/0!</v>
      </c>
      <c r="F31" s="57"/>
      <c r="G31" s="58"/>
      <c r="H31" s="56"/>
    </row>
    <row r="32" spans="1:8" ht="15" customHeight="1">
      <c r="A32" s="56"/>
      <c r="B32" s="58"/>
      <c r="C32" s="60"/>
      <c r="D32" s="60"/>
      <c r="E32" s="60"/>
      <c r="F32" s="60"/>
      <c r="G32" s="60"/>
      <c r="H32" s="56"/>
    </row>
    <row r="33" spans="1:8" ht="15" customHeight="1">
      <c r="A33" s="56"/>
      <c r="B33" s="58" t="s">
        <v>17</v>
      </c>
      <c r="C33" s="58"/>
      <c r="D33" s="58"/>
      <c r="E33" s="58"/>
      <c r="F33" s="58"/>
      <c r="G33" s="58"/>
      <c r="H33" s="56"/>
    </row>
    <row r="34" spans="1:8" ht="15" customHeight="1">
      <c r="A34" s="56"/>
      <c r="B34" s="5" t="s">
        <v>18</v>
      </c>
      <c r="C34" s="5" t="s">
        <v>47</v>
      </c>
      <c r="D34" s="5" t="s">
        <v>45</v>
      </c>
      <c r="E34" s="78" t="s">
        <v>68</v>
      </c>
      <c r="F34" s="79"/>
      <c r="G34" s="80"/>
      <c r="H34" s="56"/>
    </row>
    <row r="35" spans="1:8" ht="15" customHeight="1">
      <c r="A35" s="56"/>
      <c r="B35" s="6" t="s">
        <v>44</v>
      </c>
      <c r="C35" s="6" t="s">
        <v>48</v>
      </c>
      <c r="D35" s="6" t="s">
        <v>30</v>
      </c>
      <c r="E35" s="81"/>
      <c r="F35" s="82"/>
      <c r="G35" s="83"/>
      <c r="H35" s="56"/>
    </row>
    <row r="36" spans="1:8" ht="15" customHeight="1" thickBot="1">
      <c r="A36" s="56"/>
      <c r="B36" s="6">
        <f>C36</f>
        <v>0</v>
      </c>
      <c r="C36" s="25"/>
      <c r="D36" s="10">
        <f>C36*10</f>
        <v>0</v>
      </c>
      <c r="E36" s="81"/>
      <c r="F36" s="82"/>
      <c r="G36" s="83"/>
      <c r="H36" s="56"/>
    </row>
    <row r="37" spans="1:8" ht="15" customHeight="1" thickTop="1">
      <c r="A37" s="56"/>
      <c r="B37" s="9"/>
      <c r="C37" s="11" t="s">
        <v>49</v>
      </c>
      <c r="D37" s="51">
        <f>D36</f>
        <v>0</v>
      </c>
      <c r="E37" s="84"/>
      <c r="F37" s="85"/>
      <c r="G37" s="86"/>
      <c r="H37" s="56"/>
    </row>
    <row r="38" spans="1:8" ht="15" customHeight="1">
      <c r="A38" s="56"/>
      <c r="B38" s="58"/>
      <c r="C38" s="60"/>
      <c r="D38" s="60"/>
      <c r="E38" s="60"/>
      <c r="F38" s="60"/>
      <c r="G38" s="60"/>
      <c r="H38" s="56"/>
    </row>
    <row r="39" spans="1:8" ht="15" customHeight="1">
      <c r="A39" s="56"/>
      <c r="B39" s="58" t="s">
        <v>35</v>
      </c>
      <c r="C39" s="58"/>
      <c r="D39" s="58"/>
      <c r="E39" s="58"/>
      <c r="F39" s="58"/>
      <c r="G39" s="58"/>
      <c r="H39" s="56"/>
    </row>
    <row r="40" spans="1:8" ht="15" customHeight="1">
      <c r="A40" s="56"/>
      <c r="B40" s="37" t="s">
        <v>36</v>
      </c>
      <c r="C40" s="42">
        <f>D12</f>
        <v>0</v>
      </c>
      <c r="D40" s="4"/>
      <c r="E40" s="78" t="s">
        <v>57</v>
      </c>
      <c r="F40" s="79"/>
      <c r="G40" s="80"/>
      <c r="H40" s="56"/>
    </row>
    <row r="41" spans="1:8" ht="15" customHeight="1">
      <c r="A41" s="56"/>
      <c r="B41" s="15" t="s">
        <v>37</v>
      </c>
      <c r="C41" s="19">
        <f>D22</f>
        <v>0</v>
      </c>
      <c r="D41" s="4"/>
      <c r="E41" s="81"/>
      <c r="F41" s="82"/>
      <c r="G41" s="83"/>
      <c r="H41" s="56"/>
    </row>
    <row r="42" spans="1:8" ht="15" customHeight="1">
      <c r="A42" s="56"/>
      <c r="B42" s="14" t="s">
        <v>38</v>
      </c>
      <c r="C42" s="20">
        <f>ROUNDDOWN(0.6*C41,2)</f>
        <v>0</v>
      </c>
      <c r="D42" s="4"/>
      <c r="E42" s="81"/>
      <c r="F42" s="82"/>
      <c r="G42" s="83"/>
      <c r="H42" s="56"/>
    </row>
    <row r="43" spans="1:8" ht="15" customHeight="1">
      <c r="A43" s="56"/>
      <c r="B43" s="41" t="s">
        <v>52</v>
      </c>
      <c r="C43" s="43">
        <f>ROUNDDOWN((0.6*C41)+C40,2)</f>
        <v>0</v>
      </c>
      <c r="D43" s="4"/>
      <c r="E43" s="84"/>
      <c r="F43" s="85"/>
      <c r="G43" s="86"/>
      <c r="H43" s="56"/>
    </row>
    <row r="44" spans="1:8" ht="15" customHeight="1">
      <c r="A44" s="56"/>
      <c r="B44" s="58"/>
      <c r="C44" s="60"/>
      <c r="D44" s="60"/>
      <c r="E44" s="60"/>
      <c r="F44" s="60"/>
      <c r="G44" s="60"/>
      <c r="H44" s="56"/>
    </row>
    <row r="45" spans="1:8" ht="15" customHeight="1">
      <c r="A45" s="56"/>
      <c r="B45" s="61" t="s">
        <v>54</v>
      </c>
      <c r="C45" s="61"/>
      <c r="D45" s="62"/>
      <c r="E45" s="62"/>
      <c r="F45" s="62"/>
      <c r="G45" s="62"/>
      <c r="H45" s="56"/>
    </row>
    <row r="46" spans="1:8" ht="15" customHeight="1">
      <c r="A46" s="56"/>
      <c r="B46" s="37" t="s">
        <v>39</v>
      </c>
      <c r="C46" s="29"/>
      <c r="D46" s="4"/>
      <c r="E46" s="78" t="s">
        <v>58</v>
      </c>
      <c r="F46" s="79"/>
      <c r="G46" s="80"/>
      <c r="H46" s="56"/>
    </row>
    <row r="47" spans="1:8" ht="15" customHeight="1">
      <c r="A47" s="56"/>
      <c r="B47" s="15" t="s">
        <v>40</v>
      </c>
      <c r="C47" s="24"/>
      <c r="D47" s="4"/>
      <c r="E47" s="81"/>
      <c r="F47" s="82"/>
      <c r="G47" s="83"/>
      <c r="H47" s="56"/>
    </row>
    <row r="48" spans="1:8" ht="15" customHeight="1">
      <c r="A48" s="56"/>
      <c r="B48" s="14" t="s">
        <v>41</v>
      </c>
      <c r="C48" s="18">
        <f>ROUNDDOWN(0.6*C47,2)</f>
        <v>0</v>
      </c>
      <c r="D48" s="4"/>
      <c r="E48" s="81"/>
      <c r="F48" s="82"/>
      <c r="G48" s="83"/>
      <c r="H48" s="56"/>
    </row>
    <row r="49" spans="1:8" ht="15" customHeight="1">
      <c r="A49" s="56"/>
      <c r="B49" s="41" t="s">
        <v>53</v>
      </c>
      <c r="C49" s="44">
        <f>ROUNDDOWN((0.6*C47)+C46,2)</f>
        <v>0</v>
      </c>
      <c r="D49" s="4"/>
      <c r="E49" s="84"/>
      <c r="F49" s="85"/>
      <c r="G49" s="86"/>
      <c r="H49" s="56"/>
    </row>
    <row r="50" spans="1:8" ht="15" customHeight="1">
      <c r="A50" s="56"/>
      <c r="B50" s="4"/>
      <c r="C50" s="4"/>
      <c r="D50" s="59" t="str">
        <f>IF((C49)&gt;(D12*0.25),"ALERT, Condizione non verificata. [Sn+(60% Sa) &lt; 25% Su]","Condizione verificata. [Sn+(60% Sa) &lt; 25% Su]")</f>
        <v>Condizione verificata. [Sn+(60% Sa) &lt; 25% Su]</v>
      </c>
      <c r="E50" s="60"/>
      <c r="F50" s="60"/>
      <c r="G50" s="60"/>
      <c r="H50" s="56"/>
    </row>
    <row r="51" spans="1:8" ht="15" customHeight="1">
      <c r="A51" s="56"/>
      <c r="B51" s="7" t="s">
        <v>19</v>
      </c>
      <c r="C51" s="52" t="s">
        <v>50</v>
      </c>
      <c r="D51" s="8">
        <f>IF(AND((D12)=0,(D22)=0),0,(G12+E31+D37))</f>
        <v>0</v>
      </c>
      <c r="E51" s="57"/>
      <c r="F51" s="58"/>
      <c r="G51" s="58"/>
      <c r="H51" s="56"/>
    </row>
    <row r="52" spans="1:8" ht="15" customHeight="1">
      <c r="A52" s="56"/>
      <c r="B52" s="58"/>
      <c r="C52" s="60"/>
      <c r="D52" s="60"/>
      <c r="E52" s="60"/>
      <c r="F52" s="60"/>
      <c r="G52" s="60"/>
      <c r="H52" s="56"/>
    </row>
    <row r="53" spans="1:8" ht="15" customHeight="1">
      <c r="A53" s="56"/>
      <c r="B53" s="58" t="s">
        <v>55</v>
      </c>
      <c r="C53" s="58"/>
      <c r="D53" s="58"/>
      <c r="E53" s="62"/>
      <c r="F53" s="62"/>
      <c r="G53" s="62"/>
      <c r="H53" s="56"/>
    </row>
    <row r="54" spans="1:8" ht="15" customHeight="1">
      <c r="A54" s="56"/>
      <c r="B54" s="17" t="s">
        <v>20</v>
      </c>
      <c r="C54" s="17" t="s">
        <v>21</v>
      </c>
      <c r="D54" s="57"/>
      <c r="E54" s="58"/>
      <c r="F54" s="58"/>
      <c r="G54" s="58"/>
      <c r="H54" s="56"/>
    </row>
    <row r="55" spans="1:8" ht="15" customHeight="1">
      <c r="A55" s="56"/>
      <c r="B55" s="8">
        <f>D51</f>
        <v>0</v>
      </c>
      <c r="C55" s="8">
        <f>IF(AND((B55)=0),0,IF(AND((B55)&gt;0,(B55)&lt;50),FLOOR(B55-0.1,5),50))</f>
        <v>0</v>
      </c>
      <c r="D55" s="57"/>
      <c r="E55" s="58"/>
      <c r="F55" s="58"/>
      <c r="G55" s="58"/>
      <c r="H55" s="56"/>
    </row>
    <row r="56" spans="1:8" ht="15" customHeight="1" thickBot="1">
      <c r="A56" s="56"/>
      <c r="B56" s="63"/>
      <c r="C56" s="64"/>
      <c r="D56" s="64"/>
      <c r="E56" s="64"/>
      <c r="F56" s="64"/>
      <c r="G56" s="64"/>
      <c r="H56" s="56"/>
    </row>
    <row r="57" spans="1:8" ht="15" customHeight="1" thickBot="1">
      <c r="A57" s="56"/>
      <c r="B57" s="65"/>
      <c r="C57" s="65"/>
      <c r="D57" s="65"/>
      <c r="E57" s="65"/>
      <c r="F57" s="66"/>
      <c r="G57" s="21" t="s">
        <v>22</v>
      </c>
      <c r="H57" s="56"/>
    </row>
    <row r="58" spans="1:8" ht="15" customHeight="1">
      <c r="A58" s="56"/>
      <c r="B58" s="67" t="s">
        <v>64</v>
      </c>
      <c r="C58" s="68"/>
      <c r="D58" s="68"/>
      <c r="E58" s="68"/>
      <c r="F58" s="69"/>
      <c r="G58" s="45">
        <v>244.77</v>
      </c>
      <c r="H58" s="56"/>
    </row>
    <row r="59" spans="1:8" ht="15" customHeight="1">
      <c r="A59" s="56"/>
      <c r="B59" s="70" t="s">
        <v>60</v>
      </c>
      <c r="C59" s="71"/>
      <c r="D59" s="71"/>
      <c r="E59" s="71"/>
      <c r="F59" s="72"/>
      <c r="G59" s="46">
        <f>G58*(1+C55/100)</f>
        <v>244.77</v>
      </c>
      <c r="H59" s="56"/>
    </row>
    <row r="60" spans="1:8" ht="15" customHeight="1">
      <c r="A60" s="56"/>
      <c r="B60" s="70" t="s">
        <v>61</v>
      </c>
      <c r="C60" s="71"/>
      <c r="D60" s="71"/>
      <c r="E60" s="71"/>
      <c r="F60" s="72"/>
      <c r="G60" s="47">
        <f>(C43+C49)*G59</f>
        <v>0</v>
      </c>
      <c r="H60" s="56"/>
    </row>
    <row r="61" spans="1:8" ht="15" customHeight="1" thickBot="1">
      <c r="A61" s="56"/>
      <c r="B61" s="73" t="s">
        <v>62</v>
      </c>
      <c r="C61" s="74"/>
      <c r="D61" s="74"/>
      <c r="E61" s="74"/>
      <c r="F61" s="75"/>
      <c r="G61" s="48">
        <v>6</v>
      </c>
      <c r="H61" s="56"/>
    </row>
    <row r="62" spans="1:8" ht="15" customHeight="1" thickBot="1">
      <c r="A62" s="56"/>
      <c r="B62" s="76" t="s">
        <v>56</v>
      </c>
      <c r="C62" s="77"/>
      <c r="D62" s="77"/>
      <c r="E62" s="77"/>
      <c r="F62" s="22" t="s">
        <v>63</v>
      </c>
      <c r="G62" s="23">
        <f>G61*(G60/100)</f>
        <v>0</v>
      </c>
      <c r="H62" s="56"/>
    </row>
    <row r="63" spans="1:8" ht="15" customHeight="1">
      <c r="A63" s="56"/>
      <c r="B63" s="63"/>
      <c r="C63" s="64"/>
      <c r="D63" s="64"/>
      <c r="E63" s="64"/>
      <c r="F63" s="64"/>
      <c r="G63" s="64"/>
      <c r="H63" s="56"/>
    </row>
    <row r="64" spans="1:8" ht="15" customHeight="1">
      <c r="A64" s="56"/>
      <c r="B64" s="63"/>
      <c r="C64" s="64"/>
      <c r="D64" s="64"/>
      <c r="E64" s="64"/>
      <c r="F64" s="64"/>
      <c r="G64" s="64"/>
      <c r="H64" s="56"/>
    </row>
    <row r="65" spans="1:8" ht="60" customHeight="1">
      <c r="A65" s="56"/>
      <c r="B65" s="87" t="s">
        <v>75</v>
      </c>
      <c r="C65" s="88"/>
      <c r="D65" s="88"/>
      <c r="E65" s="88"/>
      <c r="F65" s="88"/>
      <c r="G65" s="89"/>
      <c r="H65" s="56"/>
    </row>
    <row r="66" spans="1:8" ht="15" customHeight="1" hidden="1">
      <c r="A66" s="56"/>
      <c r="H66" s="56"/>
    </row>
    <row r="67" spans="1:8" ht="15" customHeight="1" hidden="1">
      <c r="A67" s="56"/>
      <c r="H67" s="56"/>
    </row>
    <row r="68" spans="1:8" ht="15" customHeight="1">
      <c r="A68" s="56"/>
      <c r="B68" s="56"/>
      <c r="C68" s="56"/>
      <c r="D68" s="56"/>
      <c r="E68" s="56"/>
      <c r="F68" s="56"/>
      <c r="G68" s="56"/>
      <c r="H68" s="56"/>
    </row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/>
    <row r="83" ht="15" customHeight="1"/>
    <row r="84" ht="15" customHeight="1"/>
  </sheetData>
  <sheetProtection sheet="1" objects="1" scenarios="1"/>
  <protectedRanges>
    <protectedRange sqref="G61" name="Intervallo6"/>
    <protectedRange sqref="C46:C47" name="Intervallo4"/>
    <protectedRange sqref="D17:D21" name="Intervallo2"/>
    <protectedRange sqref="C7:D11" name="Intervallo1"/>
    <protectedRange sqref="C36" name="Intervallo3"/>
    <protectedRange sqref="G58" name="Intervallo5"/>
    <protectedRange sqref="C2:G2" name="Intervallo7"/>
  </protectedRanges>
  <mergeCells count="58">
    <mergeCell ref="B23:G23"/>
    <mergeCell ref="B32:G32"/>
    <mergeCell ref="B38:G38"/>
    <mergeCell ref="E22:G22"/>
    <mergeCell ref="F25:G25"/>
    <mergeCell ref="E16:G16"/>
    <mergeCell ref="B17:C17"/>
    <mergeCell ref="B18:C18"/>
    <mergeCell ref="B19:C19"/>
    <mergeCell ref="B1:G1"/>
    <mergeCell ref="B15:C15"/>
    <mergeCell ref="C2:G2"/>
    <mergeCell ref="B16:C16"/>
    <mergeCell ref="B4:G4"/>
    <mergeCell ref="B14:G14"/>
    <mergeCell ref="B3:G3"/>
    <mergeCell ref="B13:G13"/>
    <mergeCell ref="E15:G15"/>
    <mergeCell ref="B65:G65"/>
    <mergeCell ref="B20:C20"/>
    <mergeCell ref="B21:C21"/>
    <mergeCell ref="E40:G43"/>
    <mergeCell ref="E46:G49"/>
    <mergeCell ref="B53:G53"/>
    <mergeCell ref="B44:G44"/>
    <mergeCell ref="B59:F59"/>
    <mergeCell ref="B52:G52"/>
    <mergeCell ref="B39:G39"/>
    <mergeCell ref="B62:E62"/>
    <mergeCell ref="B56:G56"/>
    <mergeCell ref="B63:G63"/>
    <mergeCell ref="E19:G19"/>
    <mergeCell ref="E20:G20"/>
    <mergeCell ref="D55:G55"/>
    <mergeCell ref="D54:G54"/>
    <mergeCell ref="E34:G37"/>
    <mergeCell ref="B33:G33"/>
    <mergeCell ref="B24:G24"/>
    <mergeCell ref="A1:A68"/>
    <mergeCell ref="F31:G31"/>
    <mergeCell ref="E51:G51"/>
    <mergeCell ref="D50:G50"/>
    <mergeCell ref="B45:G45"/>
    <mergeCell ref="B64:G64"/>
    <mergeCell ref="B57:F57"/>
    <mergeCell ref="B58:F58"/>
    <mergeCell ref="B60:F60"/>
    <mergeCell ref="B61:F61"/>
    <mergeCell ref="H1:H68"/>
    <mergeCell ref="B68:G68"/>
    <mergeCell ref="F27:G27"/>
    <mergeCell ref="F28:G28"/>
    <mergeCell ref="F29:G29"/>
    <mergeCell ref="F30:G30"/>
    <mergeCell ref="E21:G21"/>
    <mergeCell ref="F26:G26"/>
    <mergeCell ref="E17:G17"/>
    <mergeCell ref="E18:G18"/>
  </mergeCells>
  <dataValidations count="3">
    <dataValidation errorStyle="warning" allowBlank="1" showInputMessage="1" showErrorMessage="1" errorTitle="Alert" error="La condizione: Sn+(60% Sa) &lt; 25% Su, non risulta rispettata. Segui la nota a piè pagina." sqref="D49"/>
    <dataValidation type="decimal" operator="greaterThanOrEqual" allowBlank="1" showInputMessage="1" showErrorMessage="1" sqref="G61">
      <formula1>5</formula1>
    </dataValidation>
    <dataValidation type="whole" allowBlank="1" showInputMessage="1" showErrorMessage="1" error="Immetti un numero intero compreso tra 0 e 5." sqref="C36">
      <formula1>0</formula1>
      <formula2>5</formula2>
    </dataValidation>
  </dataValidations>
  <printOptions/>
  <pageMargins left="0.81" right="0.7874015748031497" top="0.67" bottom="1.56" header="0.5118110236220472" footer="0.33"/>
  <pageSetup fitToHeight="2" horizontalDpi="300" verticalDpi="300" orientation="portrait" paperSize="9" scale="80" r:id="rId3"/>
  <headerFooter alignWithMargins="0">
    <oddHeader>&amp;C&amp;A</oddHeader>
    <oddFooter>&amp;CPagina &amp;P</oddFooter>
  </headerFooter>
  <rowBreaks count="1" manualBreakCount="1">
    <brk id="50" min="1" max="6" man="1"/>
  </rowBreaks>
  <ignoredErrors>
    <ignoredError sqref="E31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Ulderico</dc:creator>
  <cp:keywords/>
  <dc:description/>
  <cp:lastModifiedBy>Ulderico</cp:lastModifiedBy>
  <cp:lastPrinted>2004-02-05T09:32:50Z</cp:lastPrinted>
  <dcterms:created xsi:type="dcterms:W3CDTF">2003-12-04T10:54:25Z</dcterms:created>
  <dcterms:modified xsi:type="dcterms:W3CDTF">2013-12-23T18:08:18Z</dcterms:modified>
  <cp:category/>
  <cp:version/>
  <cp:contentType/>
  <cp:contentStatus/>
</cp:coreProperties>
</file>